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bookViews>
    <workbookView xWindow="120" yWindow="108" windowWidth="15120" windowHeight="8016" xr2:uid="{00000000-000D-0000-FFFF-FFFF00000000}"/>
  </bookViews>
  <sheets>
    <sheet name="F1A" sheetId="1" r:id="rId1"/>
    <sheet name="F1B" sheetId="2" r:id="rId2"/>
    <sheet name="F1C, Q" sheetId="3" r:id="rId3"/>
    <sheet name="F1H" sheetId="4" r:id="rId4"/>
    <sheet name="Lista" sheetId="5" r:id="rId5"/>
  </sheets>
  <externalReferences>
    <externalReference r:id="rId6"/>
  </externalReferences>
  <calcPr calcId="171026"/>
</workbook>
</file>

<file path=xl/calcChain.xml><?xml version="1.0" encoding="utf-8"?>
<calcChain xmlns="http://schemas.openxmlformats.org/spreadsheetml/2006/main">
  <c r="P55" i="2" l="1"/>
  <c r="P54" i="2"/>
  <c r="P53" i="2"/>
  <c r="P52" i="2"/>
  <c r="P51" i="2"/>
  <c r="P50" i="2"/>
  <c r="P49" i="2"/>
  <c r="P77" i="1"/>
  <c r="P67" i="1"/>
  <c r="P50" i="1"/>
  <c r="P49" i="1"/>
  <c r="H37" i="4"/>
  <c r="H36" i="4"/>
  <c r="O32" i="4"/>
  <c r="N32" i="4"/>
  <c r="M32" i="4"/>
  <c r="L32" i="4"/>
  <c r="K32" i="4"/>
  <c r="O31" i="4"/>
  <c r="O33" i="4"/>
  <c r="N31" i="4"/>
  <c r="N33" i="4"/>
  <c r="M31" i="4"/>
  <c r="M33" i="4"/>
  <c r="L31" i="4"/>
  <c r="L33" i="4"/>
  <c r="K31" i="4"/>
  <c r="K33" i="4"/>
  <c r="O30" i="4"/>
  <c r="N30" i="4"/>
  <c r="M30" i="4"/>
  <c r="L30" i="4"/>
  <c r="K30" i="4"/>
  <c r="P30" i="4"/>
  <c r="P29" i="4"/>
  <c r="U29" i="4"/>
  <c r="D29" i="4"/>
  <c r="P28" i="4"/>
  <c r="P7" i="4"/>
  <c r="Q28" i="4"/>
  <c r="D28" i="4"/>
  <c r="P27" i="4"/>
  <c r="U27" i="4"/>
  <c r="D27" i="4"/>
  <c r="P26" i="4"/>
  <c r="Q26" i="4"/>
  <c r="P25" i="4"/>
  <c r="Q25" i="4"/>
  <c r="P24" i="4"/>
  <c r="Q24" i="4"/>
  <c r="P23" i="4"/>
  <c r="Q23" i="4"/>
  <c r="D23" i="4"/>
  <c r="P22" i="4"/>
  <c r="U22" i="4"/>
  <c r="D22" i="4"/>
  <c r="P21" i="4"/>
  <c r="Q21" i="4"/>
  <c r="D21" i="4"/>
  <c r="P20" i="4"/>
  <c r="U20" i="4"/>
  <c r="P19" i="4"/>
  <c r="U19" i="4"/>
  <c r="P18" i="4"/>
  <c r="U18" i="4"/>
  <c r="D18" i="4"/>
  <c r="P17" i="4"/>
  <c r="Q17" i="4"/>
  <c r="D17" i="4"/>
  <c r="P16" i="4"/>
  <c r="U16" i="4"/>
  <c r="D16" i="4"/>
  <c r="P15" i="4"/>
  <c r="Q15" i="4"/>
  <c r="D15" i="4"/>
  <c r="P14" i="4"/>
  <c r="U14" i="4"/>
  <c r="D14" i="4"/>
  <c r="P13" i="4"/>
  <c r="Q13" i="4"/>
  <c r="P12" i="4"/>
  <c r="Q12" i="4"/>
  <c r="D12" i="4"/>
  <c r="P11" i="4"/>
  <c r="U11" i="4"/>
  <c r="P10" i="4"/>
  <c r="U10" i="4"/>
  <c r="D10" i="4"/>
  <c r="P9" i="4"/>
  <c r="Q9" i="4"/>
  <c r="D9" i="4"/>
  <c r="P8" i="4"/>
  <c r="U8" i="4"/>
  <c r="D8" i="4"/>
  <c r="T7" i="4"/>
  <c r="S7" i="4"/>
  <c r="R7" i="4"/>
  <c r="F3" i="4"/>
  <c r="F2" i="4"/>
  <c r="E2" i="4"/>
  <c r="Q1" i="4"/>
  <c r="N28" i="3"/>
  <c r="N29" i="3"/>
  <c r="N30" i="3"/>
  <c r="N31" i="3"/>
  <c r="N32" i="3"/>
  <c r="N33" i="3"/>
  <c r="N34" i="3"/>
  <c r="N35" i="3"/>
  <c r="N27" i="3"/>
  <c r="N26" i="3"/>
  <c r="N12" i="3"/>
  <c r="N13" i="3"/>
  <c r="N14" i="3"/>
  <c r="N15" i="3"/>
  <c r="N16" i="3"/>
  <c r="N10" i="3"/>
  <c r="N11" i="3"/>
  <c r="N9" i="3"/>
  <c r="N8" i="3"/>
  <c r="N7" i="3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11" i="2"/>
  <c r="P12" i="2"/>
  <c r="P10" i="2"/>
  <c r="P9" i="2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1" i="1"/>
  <c r="P52" i="1"/>
  <c r="P8" i="1"/>
  <c r="P7" i="1"/>
  <c r="P74" i="1"/>
  <c r="P75" i="1"/>
  <c r="P76" i="1"/>
  <c r="P68" i="1"/>
  <c r="P69" i="1"/>
  <c r="P70" i="1"/>
  <c r="P71" i="1"/>
  <c r="P72" i="1"/>
  <c r="P73" i="1"/>
  <c r="Q8" i="4"/>
  <c r="Q10" i="4"/>
  <c r="Q14" i="4"/>
  <c r="Q16" i="4"/>
  <c r="Q18" i="4"/>
  <c r="Q20" i="4"/>
  <c r="Q22" i="4"/>
  <c r="Q11" i="4"/>
  <c r="Q19" i="4"/>
  <c r="Q27" i="4"/>
  <c r="Q29" i="4"/>
  <c r="U9" i="4"/>
  <c r="U12" i="4"/>
  <c r="U13" i="4"/>
  <c r="U15" i="4"/>
  <c r="U17" i="4"/>
  <c r="U21" i="4"/>
  <c r="U23" i="4"/>
  <c r="U24" i="4"/>
  <c r="U25" i="4"/>
  <c r="U26" i="4"/>
  <c r="U28" i="4"/>
  <c r="P31" i="4"/>
  <c r="Q30" i="4"/>
  <c r="P32" i="4"/>
  <c r="P3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SE COMPLETEAZA NUMELE COMPETITIEI CE ARE LOC</t>
        </r>
      </text>
    </comment>
    <comment ref="A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DATA SI LOCATIA
</t>
        </r>
      </text>
    </comment>
    <comment ref="A6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DATA SI LOCATIA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SE COMPLETEAZA NUMELE COMPETITIEI CE ARE LOC</t>
        </r>
      </text>
    </comment>
    <comment ref="A2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CATEGORIA
</t>
        </r>
      </text>
    </comment>
    <comment ref="A3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DATA SI LOCATIA
</t>
        </r>
      </text>
    </comment>
    <comment ref="A43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DATA SI LOCATIA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A1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SE COMPLETEAZA NUMELE COMPETITIEI CE ARE LOC</t>
        </r>
      </text>
    </comment>
    <comment ref="A2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DATA SI LOCATIA
</t>
        </r>
      </text>
    </comment>
    <comment ref="A21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DATA SI LOCATIA
</t>
        </r>
      </text>
    </comment>
  </commentList>
</comments>
</file>

<file path=xl/sharedStrings.xml><?xml version="1.0" encoding="utf-8"?>
<sst xmlns="http://schemas.openxmlformats.org/spreadsheetml/2006/main" count="893" uniqueCount="270">
  <si>
    <t>F1A Class</t>
  </si>
  <si>
    <t>R1</t>
  </si>
  <si>
    <t>R2</t>
  </si>
  <si>
    <t>R3</t>
  </si>
  <si>
    <t>R4</t>
  </si>
  <si>
    <t>R5</t>
  </si>
  <si>
    <t>Fly off</t>
  </si>
  <si>
    <t>Total</t>
  </si>
  <si>
    <t>Place</t>
  </si>
  <si>
    <t>NAME Surname</t>
  </si>
  <si>
    <t>J.</t>
  </si>
  <si>
    <t>COUNTRY</t>
  </si>
  <si>
    <t>LICENSE</t>
  </si>
  <si>
    <t>s</t>
  </si>
  <si>
    <t>SZIJJÁRTÓ Szilárd</t>
  </si>
  <si>
    <t>ROU</t>
  </si>
  <si>
    <t>HUDÁK Gabriel</t>
  </si>
  <si>
    <t>SVK</t>
  </si>
  <si>
    <t>HUN</t>
  </si>
  <si>
    <t>POL</t>
  </si>
  <si>
    <t>Number of maxes</t>
  </si>
  <si>
    <t>F1A Class Junior</t>
  </si>
  <si>
    <t>F1B Class</t>
  </si>
  <si>
    <t>KRAWIEC Adam</t>
  </si>
  <si>
    <t>KLENOCZKI László</t>
  </si>
  <si>
    <t>UKR</t>
  </si>
  <si>
    <t>TUR</t>
  </si>
  <si>
    <t>GÜRER Mehmet Saim</t>
  </si>
  <si>
    <t>F1H EURO CHALLENGE</t>
  </si>
  <si>
    <t>place</t>
  </si>
  <si>
    <t>First name</t>
  </si>
  <si>
    <t>Last name</t>
  </si>
  <si>
    <t>Country</t>
  </si>
  <si>
    <t>Licence</t>
  </si>
  <si>
    <t>junior</t>
  </si>
  <si>
    <t>round</t>
  </si>
  <si>
    <t>Sum</t>
  </si>
  <si>
    <t>FLY OFF 1</t>
  </si>
  <si>
    <t>FLY OFF 2</t>
  </si>
  <si>
    <t>FLY OFF 3</t>
  </si>
  <si>
    <t>total</t>
  </si>
  <si>
    <t>HEC  points</t>
  </si>
  <si>
    <t>Jun</t>
  </si>
  <si>
    <t>maximum time</t>
  </si>
  <si>
    <t xml:space="preserve">Jury: </t>
  </si>
  <si>
    <t>Szabolcs</t>
  </si>
  <si>
    <t>Tamás</t>
  </si>
  <si>
    <t>HORVÁTH Szabolcs</t>
  </si>
  <si>
    <t>SZTEBLÁK Tamás</t>
  </si>
  <si>
    <t>BALIZS Csaba</t>
  </si>
  <si>
    <t>BLAGOJEVIC Radoje</t>
  </si>
  <si>
    <t>SRB</t>
  </si>
  <si>
    <t>SION Julien</t>
  </si>
  <si>
    <t>BGR</t>
  </si>
  <si>
    <t>Krisztián</t>
  </si>
  <si>
    <t>F-14</t>
  </si>
  <si>
    <t>KISS Tamara</t>
  </si>
  <si>
    <t>069</t>
  </si>
  <si>
    <t>CRINTESCU Daniel</t>
  </si>
  <si>
    <t>070</t>
  </si>
  <si>
    <t>BORĐOŠKI Miloš</t>
  </si>
  <si>
    <t>007</t>
  </si>
  <si>
    <t>CRISTEA Vlad Dorian</t>
  </si>
  <si>
    <t>BRINZOI Const. Aurelian</t>
  </si>
  <si>
    <t>MURESAN Ciprian</t>
  </si>
  <si>
    <t>MANDICHEV Miroslav</t>
  </si>
  <si>
    <t>PETCU Dan</t>
  </si>
  <si>
    <t>GOSTOJIC Svetozar</t>
  </si>
  <si>
    <t>GOSTOJIC Bojan</t>
  </si>
  <si>
    <t>F-018</t>
  </si>
  <si>
    <t>F-297</t>
  </si>
  <si>
    <t>STEFANCHUK Stepan</t>
  </si>
  <si>
    <t>Fly off                   1</t>
  </si>
  <si>
    <t>a</t>
  </si>
  <si>
    <t>b</t>
  </si>
  <si>
    <t>Jun.</t>
  </si>
  <si>
    <t>Lista persoanelor care participă la etapa de Cupa Mondială de zbor liber</t>
  </si>
  <si>
    <t>F1A</t>
  </si>
  <si>
    <t>F1B</t>
  </si>
  <si>
    <t>F1H</t>
  </si>
  <si>
    <t>F1C</t>
  </si>
  <si>
    <t>VARRÓ Krisztián</t>
  </si>
  <si>
    <t>ŞERBAN Darius</t>
  </si>
  <si>
    <t>Szteblák</t>
  </si>
  <si>
    <t>Horváth</t>
  </si>
  <si>
    <t>Brinzoi</t>
  </si>
  <si>
    <t>Constantin</t>
  </si>
  <si>
    <t>Varró</t>
  </si>
  <si>
    <t>HEC cate-gorie</t>
  </si>
  <si>
    <t>%</t>
  </si>
  <si>
    <t>O</t>
  </si>
  <si>
    <t>S</t>
  </si>
  <si>
    <t>B</t>
  </si>
  <si>
    <t>C</t>
  </si>
  <si>
    <t xml:space="preserve">number of </t>
  </si>
  <si>
    <t>maxes</t>
  </si>
  <si>
    <t>flights</t>
  </si>
  <si>
    <t>flown flights</t>
  </si>
  <si>
    <t>sum</t>
  </si>
  <si>
    <t>average</t>
  </si>
  <si>
    <t>F1C, P Class</t>
  </si>
  <si>
    <t>F1Q Class</t>
  </si>
  <si>
    <t>WEIMER Thomas</t>
  </si>
  <si>
    <t>GER</t>
  </si>
  <si>
    <t>BOTTYÁN Viktor</t>
  </si>
  <si>
    <t>Opálka</t>
  </si>
  <si>
    <t>István</t>
  </si>
  <si>
    <t>HALÁSZ- Szabó István</t>
  </si>
  <si>
    <t>VÁRADI Mihály</t>
  </si>
  <si>
    <t>YURTSEVEN Ismet</t>
  </si>
  <si>
    <t>CRO</t>
  </si>
  <si>
    <t>Weimer</t>
  </si>
  <si>
    <t>Thomas</t>
  </si>
  <si>
    <t>Deva, Simeria în perioada 08-09.04.2017</t>
  </si>
  <si>
    <t>HALÁSZ-SZABÓ István</t>
  </si>
  <si>
    <t>OPÁLKA István</t>
  </si>
  <si>
    <t>CECO Bonchev</t>
  </si>
  <si>
    <t>SARIOGLU Ismail</t>
  </si>
  <si>
    <t>BUREK Edward</t>
  </si>
  <si>
    <t>DARIJO Jermol</t>
  </si>
  <si>
    <t>FREE FLIGHT 7TH HARGHITA WORLD CUP, 08 APRIL 2017</t>
  </si>
  <si>
    <t>FREE FLIGHT 7TH HARGHITA WORLD CUP, 09 APRIL 2017</t>
  </si>
  <si>
    <t>KULAKOVSKY Oleg</t>
  </si>
  <si>
    <t>Fedyshyn</t>
  </si>
  <si>
    <t xml:space="preserve"> Roman</t>
  </si>
  <si>
    <t>FEDYSHYN Roman</t>
  </si>
  <si>
    <t>BEZCHASNYI Vasil</t>
  </si>
  <si>
    <t>LARSEN Dag Edvard</t>
  </si>
  <si>
    <t>NOR</t>
  </si>
  <si>
    <t>BEZAK Ivan</t>
  </si>
  <si>
    <t>PITLANIC Miroslav</t>
  </si>
  <si>
    <t>KEšELAK Jozef </t>
  </si>
  <si>
    <t>TRÉGER Ivan</t>
  </si>
  <si>
    <t>HOLZLEITHNER Rudi</t>
  </si>
  <si>
    <t>AUT</t>
  </si>
  <si>
    <t>Mórocz</t>
  </si>
  <si>
    <t>Péter</t>
  </si>
  <si>
    <t>SONIBOJ Sabo</t>
  </si>
  <si>
    <t>MÓROCZ Péter</t>
  </si>
  <si>
    <t>GRIGORESCU Denis</t>
  </si>
  <si>
    <t>Denis</t>
  </si>
  <si>
    <t>Grigorescu</t>
  </si>
  <si>
    <t>RIDIGER Orlando</t>
  </si>
  <si>
    <t>SAUCIUC Lucian</t>
  </si>
  <si>
    <t>Lucian</t>
  </si>
  <si>
    <t xml:space="preserve">Sauciuc </t>
  </si>
  <si>
    <t>0909</t>
  </si>
  <si>
    <t>4300400075</t>
  </si>
  <si>
    <t>BIH</t>
  </si>
  <si>
    <t xml:space="preserve">Baranyai </t>
  </si>
  <si>
    <t>BARANYAI István</t>
  </si>
  <si>
    <t>CIHAK Jan</t>
  </si>
  <si>
    <t>CZE</t>
  </si>
  <si>
    <t>MOENNINGHOFF Peter</t>
  </si>
  <si>
    <t>SEIFERT Michael</t>
  </si>
  <si>
    <t>KRUPA Henry</t>
  </si>
  <si>
    <t>PSHENYCHNYY Oleh</t>
  </si>
  <si>
    <t xml:space="preserve">Fürjes </t>
  </si>
  <si>
    <t>Gergely</t>
  </si>
  <si>
    <t>FÜRJES Gergely</t>
  </si>
  <si>
    <t>RÖSSLER Vitek</t>
  </si>
  <si>
    <t>RÖSSLER Daniel</t>
  </si>
  <si>
    <t>Rössler</t>
  </si>
  <si>
    <t>Vitek</t>
  </si>
  <si>
    <t>Daniel</t>
  </si>
  <si>
    <t>BATIUK George</t>
  </si>
  <si>
    <t>SURÁNYI Béla</t>
  </si>
  <si>
    <t xml:space="preserve">SYCHOV Volodymyr </t>
  </si>
  <si>
    <t>SLO</t>
  </si>
  <si>
    <t xml:space="preserve">SYCHOVA Svetlana </t>
  </si>
  <si>
    <t>143.058</t>
  </si>
  <si>
    <t>KALANDRA Roman</t>
  </si>
  <si>
    <t>SKIBICKI Stanislaw</t>
  </si>
  <si>
    <t>ZDANCEWICZ Zofia</t>
  </si>
  <si>
    <t>RUDZINSKI Filip</t>
  </si>
  <si>
    <t>MARIAN Popescu</t>
  </si>
  <si>
    <t>VERNYIK László</t>
  </si>
  <si>
    <t>KESKIN Ismail</t>
  </si>
  <si>
    <t>KESKIN Ismail</t>
  </si>
  <si>
    <t>SZÁNTÓ Zoltán</t>
  </si>
  <si>
    <t>GUTI József</t>
  </si>
  <si>
    <t>NAGY Csaba</t>
  </si>
  <si>
    <t>LIPCSEI Sándor</t>
  </si>
  <si>
    <t>MORÁR Dániel</t>
  </si>
  <si>
    <t>MÁTICS Dániel</t>
  </si>
  <si>
    <t>SELMECZI Balázs</t>
  </si>
  <si>
    <t>Mátics</t>
  </si>
  <si>
    <t>Dániel</t>
  </si>
  <si>
    <t>Selmeczi</t>
  </si>
  <si>
    <t>Balázs</t>
  </si>
  <si>
    <t>0144</t>
  </si>
  <si>
    <t>VASAS György</t>
  </si>
  <si>
    <t>KARGIN Cetin</t>
  </si>
  <si>
    <t>076</t>
  </si>
  <si>
    <t>CIUCU Viorel</t>
  </si>
  <si>
    <t xml:space="preserve">BAJER Patryk </t>
  </si>
  <si>
    <t>FLISIUK Łukasz  </t>
  </si>
  <si>
    <t xml:space="preserve">SKWAREK Dominik </t>
  </si>
  <si>
    <t xml:space="preserve">BETÁK Matej  </t>
  </si>
  <si>
    <t xml:space="preserve">KLOBUŠICKÝ Filip </t>
  </si>
  <si>
    <t>KLOBUŠICKÝ Filip</t>
  </si>
  <si>
    <t xml:space="preserve">JEŽÍK  Michal </t>
  </si>
  <si>
    <t xml:space="preserve">Ciucu </t>
  </si>
  <si>
    <t>Viorel</t>
  </si>
  <si>
    <t>TUTELEA Iulian</t>
  </si>
  <si>
    <t>0238</t>
  </si>
  <si>
    <t>IONICĂ Teodor</t>
  </si>
  <si>
    <t>Euró</t>
  </si>
  <si>
    <t>Lej</t>
  </si>
  <si>
    <t>Forint</t>
  </si>
  <si>
    <t>IORDACHE Alexandru</t>
  </si>
  <si>
    <t>ANCA Andrei</t>
  </si>
  <si>
    <t>BÎLDEA Daniel</t>
  </si>
  <si>
    <t>ANCA Laurențiu</t>
  </si>
  <si>
    <t>DOROBANŢU Hariton</t>
  </si>
  <si>
    <t>Crintescu</t>
  </si>
  <si>
    <t>Paul</t>
  </si>
  <si>
    <t>Gabriel</t>
  </si>
  <si>
    <t>Contest Director:</t>
  </si>
  <si>
    <t>I.</t>
  </si>
  <si>
    <t>II.</t>
  </si>
  <si>
    <t>III.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</si>
  <si>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</si>
  <si>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</si>
  <si>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</si>
  <si>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</si>
  <si>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</si>
  <si>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</si>
  <si>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</si>
  <si>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</si>
  <si>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</si>
  <si>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</si>
  <si>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</si>
  <si>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</si>
  <si>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</si>
  <si>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</si>
  <si>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</si>
  <si>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</si>
  <si>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</si>
  <si>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</si>
  <si>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</si>
  <si>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</si>
  <si>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</si>
  <si>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</si>
  <si>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</si>
  <si>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</si>
  <si>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</si>
  <si>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</si>
  <si>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</si>
  <si>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</si>
  <si>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</si>
  <si>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</si>
  <si>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</si>
  <si>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</si>
  <si>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</si>
  <si>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</si>
  <si>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</si>
  <si>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</si>
  <si>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</si>
  <si>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</si>
  <si>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</si>
  <si>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</si>
  <si>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11-12</t>
  </si>
  <si>
    <t>MUREȘAN Ciprian</t>
  </si>
  <si>
    <t>009</t>
  </si>
  <si>
    <t>PUNGA Alexandru</t>
  </si>
  <si>
    <t>VINCZE Sándor</t>
  </si>
  <si>
    <t>F-080</t>
  </si>
  <si>
    <t>22-23</t>
  </si>
  <si>
    <t>F1B Class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</si>
</sst>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i/>
      <sz val="10"/>
      <color rgb="FFFF000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i/>
      <sz val="10"/>
      <color rgb="FFFF000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4"/>
      <color indexed="10"/>
      <name val="Bodoni MT Black"/>
      <family val="1"/>
    </font>
    <font>
      <b/>
      <sz val="14"/>
      <color indexed="10"/>
      <name val="Forte"/>
      <family val="4"/>
    </font>
    <font>
      <b/>
      <i/>
      <sz val="18"/>
      <name val="Arial Cyr"/>
      <charset val="204"/>
    </font>
    <font>
      <b/>
      <sz val="10"/>
      <name val="Arial Cyr"/>
      <charset val="204"/>
    </font>
    <font>
      <b/>
      <i/>
      <sz val="14"/>
      <name val="Arial Cyr"/>
    </font>
    <font>
      <b/>
      <sz val="10"/>
      <name val="Arial Cyr"/>
    </font>
    <font>
      <sz val="24"/>
      <name val="Forte"/>
      <family val="4"/>
    </font>
    <font>
      <sz val="10"/>
      <name val="Arial Cyr"/>
    </font>
    <font>
      <sz val="10"/>
      <color indexed="8"/>
      <name val="Arial"/>
      <family val="2"/>
    </font>
    <font>
      <sz val="10"/>
      <name val="Arial Cyr"/>
      <charset val="204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3D3D3D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24"/>
      <name val="Elephant"/>
      <family val="1"/>
    </font>
    <font>
      <sz val="10"/>
      <name val="Arial Cyr"/>
      <family val="2"/>
      <charset val="204"/>
    </font>
    <font>
      <sz val="8"/>
      <name val="Arial Cyr"/>
      <charset val="204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8"/>
      <name val="Elephant"/>
      <family val="1"/>
    </font>
    <font>
      <b/>
      <sz val="20"/>
      <color indexed="30"/>
      <name val="Elephant"/>
      <family val="1"/>
    </font>
    <font>
      <b/>
      <sz val="24"/>
      <color indexed="30"/>
      <name val="Elephant"/>
      <family val="1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3"/>
      <color theme="1"/>
      <name val="Calibri"/>
      <family val="2"/>
      <scheme val="minor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3" fillId="0" borderId="0"/>
    <xf numFmtId="9" fontId="34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34" fillId="0" borderId="0"/>
    <xf numFmtId="0" fontId="56" fillId="0" borderId="0"/>
  </cellStyleXfs>
  <cellXfs count="569">
    <xf numFmtId="0" fontId="0" fillId="0" borderId="0" xfId="0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8" fillId="2" borderId="1" xfId="0" applyFont="1" applyFill="1" applyBorder="1"/>
    <xf numFmtId="0" fontId="8" fillId="2" borderId="0" xfId="0" applyFont="1" applyFill="1"/>
    <xf numFmtId="0" fontId="8" fillId="2" borderId="2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8" fillId="2" borderId="0" xfId="0" applyFont="1" applyFill="1" applyBorder="1"/>
    <xf numFmtId="0" fontId="6" fillId="2" borderId="7" xfId="0" applyFont="1" applyFill="1" applyBorder="1"/>
    <xf numFmtId="0" fontId="8" fillId="2" borderId="7" xfId="0" applyFont="1" applyFill="1" applyBorder="1"/>
    <xf numFmtId="0" fontId="7" fillId="2" borderId="0" xfId="0" applyFont="1" applyFill="1" applyBorder="1"/>
    <xf numFmtId="0" fontId="9" fillId="2" borderId="0" xfId="0" applyFont="1" applyFill="1"/>
    <xf numFmtId="0" fontId="9" fillId="2" borderId="9" xfId="0" applyFont="1" applyFill="1" applyBorder="1" applyAlignment="1">
      <alignment horizontal="left"/>
    </xf>
    <xf numFmtId="0" fontId="10" fillId="2" borderId="11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11" fillId="2" borderId="14" xfId="0" applyFont="1" applyFill="1" applyBorder="1"/>
    <xf numFmtId="0" fontId="10" fillId="2" borderId="16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2" fillId="2" borderId="8" xfId="0" applyFont="1" applyFill="1" applyBorder="1"/>
    <xf numFmtId="0" fontId="13" fillId="2" borderId="1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8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left"/>
    </xf>
    <xf numFmtId="0" fontId="17" fillId="2" borderId="12" xfId="0" applyFont="1" applyFill="1" applyBorder="1"/>
    <xf numFmtId="0" fontId="19" fillId="2" borderId="8" xfId="0" applyFont="1" applyFill="1" applyBorder="1"/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19" fillId="2" borderId="14" xfId="0" applyFont="1" applyFill="1" applyBorder="1"/>
    <xf numFmtId="0" fontId="16" fillId="2" borderId="9" xfId="0" applyFont="1" applyFill="1" applyBorder="1"/>
    <xf numFmtId="0" fontId="18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2" fillId="2" borderId="1" xfId="0" applyFont="1" applyFill="1" applyBorder="1"/>
    <xf numFmtId="0" fontId="22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22" fillId="2" borderId="2" xfId="0" applyFont="1" applyFill="1" applyBorder="1"/>
    <xf numFmtId="0" fontId="18" fillId="2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16" fillId="2" borderId="6" xfId="0" applyFont="1" applyFill="1" applyBorder="1"/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/>
    <xf numFmtId="0" fontId="16" fillId="2" borderId="7" xfId="0" applyFont="1" applyFill="1" applyBorder="1"/>
    <xf numFmtId="0" fontId="18" fillId="0" borderId="12" xfId="0" applyFont="1" applyBorder="1"/>
    <xf numFmtId="0" fontId="9" fillId="2" borderId="21" xfId="0" applyFont="1" applyFill="1" applyBorder="1"/>
    <xf numFmtId="0" fontId="10" fillId="2" borderId="25" xfId="0" applyFont="1" applyFill="1" applyBorder="1"/>
    <xf numFmtId="0" fontId="10" fillId="2" borderId="26" xfId="0" applyFont="1" applyFill="1" applyBorder="1"/>
    <xf numFmtId="0" fontId="8" fillId="2" borderId="20" xfId="0" applyFont="1" applyFill="1" applyBorder="1"/>
    <xf numFmtId="0" fontId="6" fillId="2" borderId="20" xfId="0" applyFont="1" applyFill="1" applyBorder="1"/>
    <xf numFmtId="0" fontId="0" fillId="0" borderId="0" xfId="0" applyBorder="1"/>
    <xf numFmtId="0" fontId="25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7" fillId="0" borderId="0" xfId="0" applyFont="1" applyAlignment="1"/>
    <xf numFmtId="0" fontId="28" fillId="0" borderId="0" xfId="0" applyFont="1"/>
    <xf numFmtId="0" fontId="0" fillId="0" borderId="0" xfId="0" applyAlignment="1">
      <alignment horizontal="center"/>
    </xf>
    <xf numFmtId="0" fontId="30" fillId="0" borderId="0" xfId="0" applyFont="1"/>
    <xf numFmtId="0" fontId="0" fillId="0" borderId="0" xfId="0" applyAlignment="1"/>
    <xf numFmtId="0" fontId="30" fillId="0" borderId="0" xfId="0" applyFont="1" applyAlignment="1"/>
    <xf numFmtId="0" fontId="0" fillId="0" borderId="0" xfId="0" applyAlignment="1">
      <alignment horizontal="left"/>
    </xf>
    <xf numFmtId="0" fontId="32" fillId="0" borderId="0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43" xfId="0" applyBorder="1" applyAlignment="1">
      <alignment horizontal="center"/>
    </xf>
    <xf numFmtId="0" fontId="33" fillId="0" borderId="19" xfId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0" fontId="33" fillId="0" borderId="25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16" fillId="2" borderId="9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/>
    </xf>
    <xf numFmtId="0" fontId="37" fillId="2" borderId="23" xfId="0" applyFont="1" applyFill="1" applyBorder="1" applyAlignment="1">
      <alignment horizontal="left"/>
    </xf>
    <xf numFmtId="0" fontId="37" fillId="2" borderId="21" xfId="0" applyFont="1" applyFill="1" applyBorder="1"/>
    <xf numFmtId="0" fontId="37" fillId="2" borderId="9" xfId="0" quotePrefix="1" applyFont="1" applyFill="1" applyBorder="1" applyAlignment="1">
      <alignment horizontal="center"/>
    </xf>
    <xf numFmtId="0" fontId="37" fillId="2" borderId="2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48" xfId="0" applyFont="1" applyFill="1" applyBorder="1"/>
    <xf numFmtId="0" fontId="9" fillId="2" borderId="35" xfId="0" applyFont="1" applyFill="1" applyBorder="1" applyAlignment="1">
      <alignment horizontal="center"/>
    </xf>
    <xf numFmtId="0" fontId="9" fillId="2" borderId="45" xfId="0" applyFont="1" applyFill="1" applyBorder="1"/>
    <xf numFmtId="0" fontId="9" fillId="2" borderId="53" xfId="0" applyFont="1" applyFill="1" applyBorder="1"/>
    <xf numFmtId="0" fontId="9" fillId="2" borderId="54" xfId="0" applyFont="1" applyFill="1" applyBorder="1"/>
    <xf numFmtId="0" fontId="9" fillId="2" borderId="55" xfId="0" applyFont="1" applyFill="1" applyBorder="1" applyAlignment="1">
      <alignment horizontal="left"/>
    </xf>
    <xf numFmtId="0" fontId="9" fillId="2" borderId="55" xfId="0" applyFont="1" applyFill="1" applyBorder="1"/>
    <xf numFmtId="0" fontId="10" fillId="2" borderId="42" xfId="0" applyFont="1" applyFill="1" applyBorder="1"/>
    <xf numFmtId="0" fontId="10" fillId="2" borderId="41" xfId="0" applyFont="1" applyFill="1" applyBorder="1"/>
    <xf numFmtId="0" fontId="13" fillId="2" borderId="42" xfId="0" applyFont="1" applyFill="1" applyBorder="1" applyAlignment="1">
      <alignment horizontal="center"/>
    </xf>
    <xf numFmtId="0" fontId="10" fillId="2" borderId="56" xfId="0" applyFont="1" applyFill="1" applyBorder="1"/>
    <xf numFmtId="0" fontId="11" fillId="2" borderId="57" xfId="0" applyFont="1" applyFill="1" applyBorder="1"/>
    <xf numFmtId="0" fontId="9" fillId="2" borderId="58" xfId="0" applyFont="1" applyFill="1" applyBorder="1" applyAlignment="1">
      <alignment horizontal="center"/>
    </xf>
    <xf numFmtId="0" fontId="37" fillId="2" borderId="59" xfId="0" applyFont="1" applyFill="1" applyBorder="1"/>
    <xf numFmtId="0" fontId="37" fillId="2" borderId="59" xfId="0" applyFont="1" applyFill="1" applyBorder="1" applyAlignment="1">
      <alignment horizontal="center"/>
    </xf>
    <xf numFmtId="0" fontId="37" fillId="2" borderId="48" xfId="0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60" xfId="0" applyFont="1" applyFill="1" applyBorder="1"/>
    <xf numFmtId="0" fontId="9" fillId="2" borderId="46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17" fillId="2" borderId="35" xfId="0" applyFont="1" applyFill="1" applyBorder="1"/>
    <xf numFmtId="0" fontId="16" fillId="2" borderId="35" xfId="0" applyFont="1" applyFill="1" applyBorder="1" applyAlignment="1">
      <alignment horizontal="center"/>
    </xf>
    <xf numFmtId="0" fontId="18" fillId="0" borderId="65" xfId="0" applyFont="1" applyBorder="1"/>
    <xf numFmtId="0" fontId="18" fillId="0" borderId="1" xfId="0" applyFont="1" applyBorder="1"/>
    <xf numFmtId="0" fontId="38" fillId="2" borderId="1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39" fillId="2" borderId="6" xfId="0" applyFont="1" applyFill="1" applyBorder="1" applyAlignment="1">
      <alignment horizontal="center"/>
    </xf>
    <xf numFmtId="0" fontId="40" fillId="2" borderId="6" xfId="0" applyFont="1" applyFill="1" applyBorder="1" applyAlignment="1">
      <alignment horizontal="center"/>
    </xf>
    <xf numFmtId="0" fontId="37" fillId="2" borderId="6" xfId="0" applyFont="1" applyFill="1" applyBorder="1"/>
    <xf numFmtId="0" fontId="4" fillId="2" borderId="0" xfId="0" applyFont="1" applyFill="1"/>
    <xf numFmtId="0" fontId="39" fillId="2" borderId="0" xfId="0" applyFont="1" applyFill="1"/>
    <xf numFmtId="0" fontId="40" fillId="2" borderId="0" xfId="0" applyFont="1" applyFill="1"/>
    <xf numFmtId="0" fontId="39" fillId="2" borderId="2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7" fillId="2" borderId="8" xfId="0" applyFont="1" applyFill="1" applyBorder="1"/>
    <xf numFmtId="0" fontId="37" fillId="2" borderId="8" xfId="0" applyFont="1" applyFill="1" applyBorder="1" applyAlignment="1">
      <alignment horizontal="center"/>
    </xf>
    <xf numFmtId="0" fontId="17" fillId="2" borderId="11" xfId="0" applyFont="1" applyFill="1" applyBorder="1"/>
    <xf numFmtId="0" fontId="37" fillId="2" borderId="67" xfId="0" applyFont="1" applyFill="1" applyBorder="1"/>
    <xf numFmtId="0" fontId="18" fillId="0" borderId="0" xfId="0" applyFont="1" applyBorder="1"/>
    <xf numFmtId="0" fontId="37" fillId="2" borderId="70" xfId="0" applyFont="1" applyFill="1" applyBorder="1"/>
    <xf numFmtId="0" fontId="37" fillId="2" borderId="67" xfId="0" applyFont="1" applyFill="1" applyBorder="1" applyAlignment="1">
      <alignment horizontal="center"/>
    </xf>
    <xf numFmtId="0" fontId="37" fillId="2" borderId="12" xfId="0" applyFont="1" applyFill="1" applyBorder="1" applyAlignment="1">
      <alignment horizontal="center"/>
    </xf>
    <xf numFmtId="0" fontId="38" fillId="2" borderId="25" xfId="0" applyFont="1" applyFill="1" applyBorder="1"/>
    <xf numFmtId="0" fontId="24" fillId="2" borderId="0" xfId="0" applyFont="1" applyFill="1" applyBorder="1" applyAlignment="1">
      <alignment horizontal="center"/>
    </xf>
    <xf numFmtId="0" fontId="44" fillId="0" borderId="0" xfId="0" applyFont="1"/>
    <xf numFmtId="0" fontId="37" fillId="2" borderId="6" xfId="0" applyFont="1" applyFill="1" applyBorder="1" applyAlignment="1">
      <alignment horizontal="center"/>
    </xf>
    <xf numFmtId="0" fontId="39" fillId="2" borderId="2" xfId="0" applyFont="1" applyFill="1" applyBorder="1"/>
    <xf numFmtId="0" fontId="39" fillId="2" borderId="7" xfId="0" applyFont="1" applyFill="1" applyBorder="1"/>
    <xf numFmtId="0" fontId="8" fillId="2" borderId="71" xfId="0" applyFont="1" applyFill="1" applyBorder="1"/>
    <xf numFmtId="0" fontId="9" fillId="2" borderId="0" xfId="0" applyFont="1" applyFill="1" applyBorder="1"/>
    <xf numFmtId="0" fontId="0" fillId="0" borderId="73" xfId="0" applyBorder="1"/>
    <xf numFmtId="0" fontId="18" fillId="0" borderId="42" xfId="0" applyFont="1" applyBorder="1"/>
    <xf numFmtId="0" fontId="18" fillId="0" borderId="58" xfId="0" applyFont="1" applyBorder="1"/>
    <xf numFmtId="0" fontId="39" fillId="2" borderId="3" xfId="0" applyFont="1" applyFill="1" applyBorder="1" applyAlignment="1">
      <alignment wrapText="1"/>
    </xf>
    <xf numFmtId="0" fontId="39" fillId="2" borderId="6" xfId="0" applyFont="1" applyFill="1" applyBorder="1" applyAlignment="1">
      <alignment wrapText="1"/>
    </xf>
    <xf numFmtId="0" fontId="10" fillId="2" borderId="12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5" fillId="0" borderId="0" xfId="0" applyFont="1"/>
    <xf numFmtId="0" fontId="0" fillId="0" borderId="0" xfId="0" applyBorder="1" applyAlignment="1"/>
    <xf numFmtId="0" fontId="16" fillId="2" borderId="5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6" fillId="2" borderId="21" xfId="0" applyFont="1" applyFill="1" applyBorder="1" applyAlignment="1">
      <alignment horizontal="center"/>
    </xf>
    <xf numFmtId="0" fontId="37" fillId="2" borderId="13" xfId="0" applyFont="1" applyFill="1" applyBorder="1"/>
    <xf numFmtId="0" fontId="37" fillId="2" borderId="48" xfId="0" applyFont="1" applyFill="1" applyBorder="1"/>
    <xf numFmtId="0" fontId="16" fillId="2" borderId="48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43" fillId="0" borderId="60" xfId="0" applyFont="1" applyBorder="1"/>
    <xf numFmtId="0" fontId="16" fillId="2" borderId="61" xfId="0" applyFont="1" applyFill="1" applyBorder="1" applyAlignment="1">
      <alignment horizontal="center"/>
    </xf>
    <xf numFmtId="0" fontId="37" fillId="2" borderId="62" xfId="0" applyFont="1" applyFill="1" applyBorder="1" applyAlignment="1">
      <alignment horizontal="left"/>
    </xf>
    <xf numFmtId="0" fontId="16" fillId="2" borderId="55" xfId="0" applyFont="1" applyFill="1" applyBorder="1" applyAlignment="1">
      <alignment horizontal="left"/>
    </xf>
    <xf numFmtId="0" fontId="16" fillId="2" borderId="55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16" fillId="2" borderId="54" xfId="0" applyFont="1" applyFill="1" applyBorder="1"/>
    <xf numFmtId="0" fontId="37" fillId="2" borderId="9" xfId="0" applyFont="1" applyFill="1" applyBorder="1"/>
    <xf numFmtId="0" fontId="31" fillId="0" borderId="0" xfId="0" applyFont="1" applyAlignment="1">
      <alignment horizontal="center" vertical="center"/>
    </xf>
    <xf numFmtId="0" fontId="46" fillId="2" borderId="12" xfId="0" applyFont="1" applyFill="1" applyBorder="1" applyAlignment="1">
      <alignment horizontal="center"/>
    </xf>
    <xf numFmtId="0" fontId="46" fillId="2" borderId="15" xfId="0" applyFont="1" applyFill="1" applyBorder="1" applyAlignment="1">
      <alignment horizontal="center"/>
    </xf>
    <xf numFmtId="0" fontId="46" fillId="2" borderId="43" xfId="0" applyFont="1" applyFill="1" applyBorder="1" applyAlignment="1">
      <alignment horizontal="center"/>
    </xf>
    <xf numFmtId="0" fontId="46" fillId="2" borderId="35" xfId="0" applyFont="1" applyFill="1" applyBorder="1" applyAlignment="1">
      <alignment horizontal="center"/>
    </xf>
    <xf numFmtId="0" fontId="37" fillId="2" borderId="49" xfId="0" applyFont="1" applyFill="1" applyBorder="1" applyAlignment="1">
      <alignment horizontal="center"/>
    </xf>
    <xf numFmtId="0" fontId="37" fillId="2" borderId="27" xfId="0" applyFont="1" applyFill="1" applyBorder="1" applyAlignment="1">
      <alignment horizontal="center"/>
    </xf>
    <xf numFmtId="0" fontId="47" fillId="2" borderId="49" xfId="0" applyFont="1" applyFill="1" applyBorder="1" applyAlignment="1">
      <alignment horizontal="center"/>
    </xf>
    <xf numFmtId="0" fontId="47" fillId="2" borderId="12" xfId="0" applyFont="1" applyFill="1" applyBorder="1" applyAlignment="1">
      <alignment horizontal="center"/>
    </xf>
    <xf numFmtId="0" fontId="37" fillId="2" borderId="7" xfId="0" applyFont="1" applyFill="1" applyBorder="1"/>
    <xf numFmtId="0" fontId="48" fillId="2" borderId="7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47" fillId="2" borderId="15" xfId="0" applyFont="1" applyFill="1" applyBorder="1" applyAlignment="1">
      <alignment horizontal="center"/>
    </xf>
    <xf numFmtId="0" fontId="49" fillId="2" borderId="15" xfId="0" applyFont="1" applyFill="1" applyBorder="1" applyAlignment="1">
      <alignment horizontal="center"/>
    </xf>
    <xf numFmtId="0" fontId="49" fillId="2" borderId="12" xfId="0" applyFont="1" applyFill="1" applyBorder="1" applyAlignment="1">
      <alignment horizontal="center"/>
    </xf>
    <xf numFmtId="0" fontId="47" fillId="2" borderId="35" xfId="0" applyFont="1" applyFill="1" applyBorder="1" applyAlignment="1">
      <alignment horizontal="center"/>
    </xf>
    <xf numFmtId="0" fontId="50" fillId="2" borderId="35" xfId="0" applyFont="1" applyFill="1" applyBorder="1"/>
    <xf numFmtId="0" fontId="47" fillId="2" borderId="17" xfId="0" applyFont="1" applyFill="1" applyBorder="1" applyAlignment="1">
      <alignment horizontal="center"/>
    </xf>
    <xf numFmtId="0" fontId="46" fillId="2" borderId="17" xfId="0" applyFont="1" applyFill="1" applyBorder="1" applyAlignment="1">
      <alignment horizontal="center"/>
    </xf>
    <xf numFmtId="0" fontId="49" fillId="2" borderId="35" xfId="0" applyFont="1" applyFill="1" applyBorder="1" applyAlignment="1">
      <alignment horizontal="center"/>
    </xf>
    <xf numFmtId="0" fontId="51" fillId="2" borderId="35" xfId="0" applyFont="1" applyFill="1" applyBorder="1" applyAlignment="1">
      <alignment horizontal="center"/>
    </xf>
    <xf numFmtId="0" fontId="49" fillId="2" borderId="11" xfId="0" applyFont="1" applyFill="1" applyBorder="1" applyAlignment="1">
      <alignment horizontal="center"/>
    </xf>
    <xf numFmtId="0" fontId="22" fillId="2" borderId="7" xfId="0" applyFont="1" applyFill="1" applyBorder="1"/>
    <xf numFmtId="0" fontId="18" fillId="0" borderId="44" xfId="0" applyFont="1" applyBorder="1" applyAlignment="1">
      <alignment horizontal="center"/>
    </xf>
    <xf numFmtId="0" fontId="49" fillId="2" borderId="43" xfId="0" applyFont="1" applyFill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5" xfId="0" applyFont="1" applyBorder="1"/>
    <xf numFmtId="0" fontId="18" fillId="0" borderId="53" xfId="0" applyFont="1" applyBorder="1" applyAlignment="1">
      <alignment horizontal="center"/>
    </xf>
    <xf numFmtId="0" fontId="16" fillId="2" borderId="54" xfId="0" applyFont="1" applyFill="1" applyBorder="1" applyAlignment="1">
      <alignment horizontal="center"/>
    </xf>
    <xf numFmtId="0" fontId="16" fillId="2" borderId="55" xfId="0" applyFont="1" applyFill="1" applyBorder="1"/>
    <xf numFmtId="0" fontId="49" fillId="2" borderId="4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3" fillId="2" borderId="19" xfId="0" applyFont="1" applyFill="1" applyBorder="1" applyAlignment="1">
      <alignment horizontal="center"/>
    </xf>
    <xf numFmtId="0" fontId="53" fillId="2" borderId="64" xfId="0" applyFont="1" applyFill="1" applyBorder="1" applyAlignment="1">
      <alignment horizontal="center"/>
    </xf>
    <xf numFmtId="0" fontId="54" fillId="2" borderId="7" xfId="0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3" fillId="2" borderId="4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28" fillId="0" borderId="4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4" borderId="53" xfId="0" applyFont="1" applyFill="1" applyBorder="1" applyAlignment="1">
      <alignment horizontal="center" vertical="center"/>
    </xf>
    <xf numFmtId="0" fontId="28" fillId="4" borderId="41" xfId="0" applyFont="1" applyFill="1" applyBorder="1" applyAlignment="1">
      <alignment horizontal="center" vertical="center"/>
    </xf>
    <xf numFmtId="0" fontId="28" fillId="4" borderId="84" xfId="0" applyFont="1" applyFill="1" applyBorder="1" applyAlignment="1">
      <alignment horizontal="center" vertical="center"/>
    </xf>
    <xf numFmtId="0" fontId="28" fillId="4" borderId="41" xfId="0" applyFont="1" applyFill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4" borderId="86" xfId="0" applyFont="1" applyFill="1" applyBorder="1" applyAlignment="1">
      <alignment horizontal="center" vertical="center"/>
    </xf>
    <xf numFmtId="0" fontId="28" fillId="4" borderId="42" xfId="0" applyFont="1" applyFill="1" applyBorder="1" applyAlignment="1">
      <alignment horizontal="center" vertical="center"/>
    </xf>
    <xf numFmtId="0" fontId="30" fillId="0" borderId="87" xfId="0" applyFont="1" applyBorder="1" applyAlignment="1">
      <alignment horizontal="center" vertical="center" wrapText="1"/>
    </xf>
    <xf numFmtId="0" fontId="33" fillId="0" borderId="36" xfId="1" applyFont="1" applyFill="1" applyBorder="1" applyAlignment="1">
      <alignment horizontal="center" vertical="center" wrapText="1"/>
    </xf>
    <xf numFmtId="164" fontId="34" fillId="0" borderId="89" xfId="2" applyNumberFormat="1" applyFont="1" applyBorder="1" applyAlignment="1">
      <alignment horizontal="center"/>
    </xf>
    <xf numFmtId="0" fontId="8" fillId="0" borderId="25" xfId="5" applyFont="1" applyBorder="1" applyAlignment="1">
      <alignment horizontal="center" vertical="center"/>
    </xf>
    <xf numFmtId="0" fontId="30" fillId="0" borderId="8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12" xfId="5" applyFont="1" applyBorder="1" applyAlignment="1">
      <alignment horizontal="center" vertical="center"/>
    </xf>
    <xf numFmtId="0" fontId="33" fillId="0" borderId="19" xfId="1" applyFont="1" applyFill="1" applyBorder="1" applyAlignment="1">
      <alignment horizontal="center" wrapText="1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28" fillId="0" borderId="93" xfId="0" applyFont="1" applyBorder="1"/>
    <xf numFmtId="0" fontId="28" fillId="0" borderId="94" xfId="0" applyFont="1" applyBorder="1"/>
    <xf numFmtId="0" fontId="35" fillId="0" borderId="95" xfId="1" applyFont="1" applyFill="1" applyBorder="1" applyAlignment="1">
      <alignment horizontal="center" vertical="center" wrapText="1"/>
    </xf>
    <xf numFmtId="9" fontId="30" fillId="0" borderId="96" xfId="3" applyFont="1" applyBorder="1" applyAlignment="1">
      <alignment horizontal="center"/>
    </xf>
    <xf numFmtId="0" fontId="0" fillId="0" borderId="93" xfId="0" applyBorder="1" applyAlignment="1">
      <alignment vertical="center"/>
    </xf>
    <xf numFmtId="0" fontId="30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28" fillId="0" borderId="101" xfId="0" applyFont="1" applyBorder="1"/>
    <xf numFmtId="0" fontId="28" fillId="0" borderId="102" xfId="0" applyFont="1" applyBorder="1"/>
    <xf numFmtId="0" fontId="35" fillId="0" borderId="103" xfId="1" applyFont="1" applyFill="1" applyBorder="1" applyAlignment="1">
      <alignment horizontal="center" vertical="center" wrapText="1"/>
    </xf>
    <xf numFmtId="0" fontId="0" fillId="0" borderId="104" xfId="0" applyBorder="1" applyAlignment="1">
      <alignment horizontal="center"/>
    </xf>
    <xf numFmtId="0" fontId="0" fillId="0" borderId="101" xfId="0" applyBorder="1" applyAlignment="1">
      <alignment vertical="center"/>
    </xf>
    <xf numFmtId="0" fontId="30" fillId="0" borderId="105" xfId="0" applyFont="1" applyBorder="1" applyAlignment="1">
      <alignment horizontal="center" vertical="center"/>
    </xf>
    <xf numFmtId="3" fontId="35" fillId="0" borderId="95" xfId="1" applyNumberFormat="1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28" fillId="0" borderId="110" xfId="0" applyFont="1" applyBorder="1"/>
    <xf numFmtId="0" fontId="28" fillId="0" borderId="111" xfId="0" applyFont="1" applyBorder="1"/>
    <xf numFmtId="165" fontId="35" fillId="0" borderId="112" xfId="1" applyNumberFormat="1" applyFont="1" applyFill="1" applyBorder="1" applyAlignment="1">
      <alignment horizontal="center" vertical="center" wrapText="1"/>
    </xf>
    <xf numFmtId="0" fontId="0" fillId="0" borderId="113" xfId="0" applyBorder="1" applyAlignment="1">
      <alignment horizontal="center"/>
    </xf>
    <xf numFmtId="0" fontId="35" fillId="0" borderId="112" xfId="1" applyFont="1" applyFill="1" applyBorder="1" applyAlignment="1">
      <alignment horizontal="center" vertical="center" wrapText="1"/>
    </xf>
    <xf numFmtId="0" fontId="0" fillId="0" borderId="110" xfId="0" applyBorder="1" applyAlignment="1">
      <alignment vertical="center"/>
    </xf>
    <xf numFmtId="0" fontId="30" fillId="0" borderId="114" xfId="0" applyFont="1" applyBorder="1" applyAlignment="1">
      <alignment horizontal="center" vertical="center"/>
    </xf>
    <xf numFmtId="0" fontId="57" fillId="0" borderId="0" xfId="4" applyFont="1"/>
    <xf numFmtId="0" fontId="0" fillId="0" borderId="0" xfId="0" applyFill="1"/>
    <xf numFmtId="0" fontId="58" fillId="0" borderId="0" xfId="0" applyFont="1" applyAlignment="1">
      <alignment horizontal="center"/>
    </xf>
    <xf numFmtId="0" fontId="9" fillId="2" borderId="47" xfId="0" applyFont="1" applyFill="1" applyBorder="1"/>
    <xf numFmtId="0" fontId="9" fillId="2" borderId="9" xfId="0" applyFont="1" applyFill="1" applyBorder="1"/>
    <xf numFmtId="0" fontId="9" fillId="2" borderId="22" xfId="0" applyFont="1" applyFill="1" applyBorder="1" applyAlignment="1">
      <alignment horizontal="left"/>
    </xf>
    <xf numFmtId="0" fontId="37" fillId="2" borderId="44" xfId="0" applyFont="1" applyFill="1" applyBorder="1" applyAlignment="1">
      <alignment horizontal="center"/>
    </xf>
    <xf numFmtId="0" fontId="37" fillId="2" borderId="45" xfId="0" applyFont="1" applyFill="1" applyBorder="1" applyAlignment="1">
      <alignment horizontal="center"/>
    </xf>
    <xf numFmtId="0" fontId="37" fillId="2" borderId="52" xfId="0" applyFont="1" applyFill="1" applyBorder="1" applyAlignment="1">
      <alignment horizontal="center"/>
    </xf>
    <xf numFmtId="0" fontId="37" fillId="2" borderId="13" xfId="0" applyFont="1" applyFill="1" applyBorder="1" applyAlignment="1">
      <alignment horizontal="left"/>
    </xf>
    <xf numFmtId="0" fontId="37" fillId="2" borderId="117" xfId="0" quotePrefix="1" applyFont="1" applyFill="1" applyBorder="1" applyAlignment="1">
      <alignment horizontal="center"/>
    </xf>
    <xf numFmtId="0" fontId="16" fillId="2" borderId="118" xfId="0" applyFont="1" applyFill="1" applyBorder="1" applyAlignment="1">
      <alignment horizontal="center"/>
    </xf>
    <xf numFmtId="0" fontId="3" fillId="0" borderId="13" xfId="0" applyFont="1" applyBorder="1"/>
    <xf numFmtId="0" fontId="0" fillId="0" borderId="13" xfId="0" applyBorder="1"/>
    <xf numFmtId="2" fontId="16" fillId="2" borderId="48" xfId="0" applyNumberFormat="1" applyFont="1" applyFill="1" applyBorder="1" applyAlignment="1">
      <alignment horizontal="center"/>
    </xf>
    <xf numFmtId="2" fontId="16" fillId="2" borderId="21" xfId="0" applyNumberFormat="1" applyFont="1" applyFill="1" applyBorder="1" applyAlignment="1">
      <alignment horizontal="center"/>
    </xf>
    <xf numFmtId="2" fontId="16" fillId="2" borderId="9" xfId="0" applyNumberFormat="1" applyFont="1" applyFill="1" applyBorder="1" applyAlignment="1">
      <alignment horizontal="center"/>
    </xf>
    <xf numFmtId="2" fontId="16" fillId="2" borderId="63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59" fillId="0" borderId="0" xfId="0" applyNumberFormat="1" applyFont="1"/>
    <xf numFmtId="0" fontId="37" fillId="0" borderId="0" xfId="0" applyFont="1" applyBorder="1"/>
    <xf numFmtId="0" fontId="36" fillId="0" borderId="12" xfId="0" applyFont="1" applyFill="1" applyBorder="1" applyAlignment="1">
      <alignment horizontal="center"/>
    </xf>
    <xf numFmtId="0" fontId="36" fillId="2" borderId="11" xfId="0" applyFont="1" applyFill="1" applyBorder="1"/>
    <xf numFmtId="0" fontId="36" fillId="0" borderId="37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2" fontId="16" fillId="2" borderId="119" xfId="0" applyNumberFormat="1" applyFont="1" applyFill="1" applyBorder="1" applyAlignment="1">
      <alignment horizontal="center"/>
    </xf>
    <xf numFmtId="2" fontId="16" fillId="2" borderId="120" xfId="0" applyNumberFormat="1" applyFont="1" applyFill="1" applyBorder="1" applyAlignment="1">
      <alignment horizontal="center"/>
    </xf>
    <xf numFmtId="2" fontId="16" fillId="2" borderId="121" xfId="0" applyNumberFormat="1" applyFont="1" applyFill="1" applyBorder="1" applyAlignment="1">
      <alignment horizontal="center"/>
    </xf>
    <xf numFmtId="2" fontId="16" fillId="2" borderId="122" xfId="0" applyNumberFormat="1" applyFont="1" applyFill="1" applyBorder="1" applyAlignment="1">
      <alignment horizontal="center"/>
    </xf>
    <xf numFmtId="0" fontId="16" fillId="2" borderId="13" xfId="0" applyFont="1" applyFill="1" applyBorder="1"/>
    <xf numFmtId="0" fontId="16" fillId="2" borderId="56" xfId="0" applyFont="1" applyFill="1" applyBorder="1"/>
    <xf numFmtId="0" fontId="64" fillId="2" borderId="8" xfId="0" applyFont="1" applyFill="1" applyBorder="1"/>
    <xf numFmtId="0" fontId="36" fillId="2" borderId="59" xfId="0" applyFont="1" applyFill="1" applyBorder="1"/>
    <xf numFmtId="0" fontId="36" fillId="2" borderId="59" xfId="0" applyFont="1" applyFill="1" applyBorder="1" applyAlignment="1">
      <alignment horizontal="center"/>
    </xf>
    <xf numFmtId="0" fontId="36" fillId="2" borderId="48" xfId="0" applyFont="1" applyFill="1" applyBorder="1" applyAlignment="1">
      <alignment horizontal="center"/>
    </xf>
    <xf numFmtId="0" fontId="36" fillId="2" borderId="8" xfId="0" applyFont="1" applyFill="1" applyBorder="1"/>
    <xf numFmtId="0" fontId="36" fillId="2" borderId="8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36" fillId="2" borderId="9" xfId="0" quotePrefix="1" applyFont="1" applyFill="1" applyBorder="1" applyAlignment="1">
      <alignment horizontal="center"/>
    </xf>
    <xf numFmtId="0" fontId="61" fillId="2" borderId="9" xfId="0" applyFont="1" applyFill="1" applyBorder="1" applyAlignment="1">
      <alignment horizontal="center"/>
    </xf>
    <xf numFmtId="0" fontId="61" fillId="2" borderId="21" xfId="0" applyFont="1" applyFill="1" applyBorder="1" applyAlignment="1">
      <alignment horizontal="center"/>
    </xf>
    <xf numFmtId="0" fontId="61" fillId="2" borderId="55" xfId="0" applyFont="1" applyFill="1" applyBorder="1" applyAlignment="1">
      <alignment horizontal="center"/>
    </xf>
    <xf numFmtId="0" fontId="62" fillId="2" borderId="21" xfId="0" applyFont="1" applyFill="1" applyBorder="1" applyAlignment="1">
      <alignment horizontal="center"/>
    </xf>
    <xf numFmtId="0" fontId="62" fillId="2" borderId="9" xfId="0" applyFont="1" applyFill="1" applyBorder="1" applyAlignment="1">
      <alignment horizontal="center"/>
    </xf>
    <xf numFmtId="0" fontId="63" fillId="2" borderId="9" xfId="0" applyFont="1" applyFill="1" applyBorder="1" applyAlignment="1">
      <alignment horizontal="center"/>
    </xf>
    <xf numFmtId="0" fontId="63" fillId="2" borderId="21" xfId="0" applyFont="1" applyFill="1" applyBorder="1" applyAlignment="1">
      <alignment horizontal="center"/>
    </xf>
    <xf numFmtId="0" fontId="63" fillId="2" borderId="48" xfId="0" applyFont="1" applyFill="1" applyBorder="1" applyAlignment="1">
      <alignment horizontal="center"/>
    </xf>
    <xf numFmtId="0" fontId="65" fillId="2" borderId="72" xfId="0" applyFont="1" applyFill="1" applyBorder="1" applyAlignment="1">
      <alignment horizontal="center"/>
    </xf>
    <xf numFmtId="0" fontId="65" fillId="2" borderId="12" xfId="0" applyFont="1" applyFill="1" applyBorder="1" applyAlignment="1">
      <alignment horizontal="center"/>
    </xf>
    <xf numFmtId="0" fontId="11" fillId="2" borderId="27" xfId="0" applyFont="1" applyFill="1" applyBorder="1"/>
    <xf numFmtId="0" fontId="0" fillId="0" borderId="88" xfId="0" applyBorder="1" applyAlignment="1">
      <alignment horizontal="center"/>
    </xf>
    <xf numFmtId="0" fontId="6" fillId="2" borderId="12" xfId="0" applyFont="1" applyFill="1" applyBorder="1" applyAlignment="1">
      <alignment horizontal="left" vertical="center"/>
    </xf>
    <xf numFmtId="0" fontId="6" fillId="2" borderId="11" xfId="4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/>
    </xf>
    <xf numFmtId="0" fontId="6" fillId="0" borderId="36" xfId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11" xfId="0" applyFont="1" applyFill="1" applyBorder="1"/>
    <xf numFmtId="0" fontId="6" fillId="2" borderId="37" xfId="0" applyFont="1" applyFill="1" applyBorder="1" applyAlignment="1"/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1" xfId="4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2" borderId="12" xfId="0" applyFont="1" applyFill="1" applyBorder="1" applyAlignment="1"/>
    <xf numFmtId="0" fontId="6" fillId="0" borderId="35" xfId="1" applyFont="1" applyFill="1" applyBorder="1" applyAlignment="1">
      <alignment horizontal="center" vertical="center" wrapText="1"/>
    </xf>
    <xf numFmtId="0" fontId="6" fillId="2" borderId="116" xfId="0" applyFont="1" applyFill="1" applyBorder="1"/>
    <xf numFmtId="0" fontId="6" fillId="2" borderId="9" xfId="0" quotePrefix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12" xfId="0" quotePrefix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2" borderId="8" xfId="0" applyFont="1" applyFill="1" applyBorder="1"/>
    <xf numFmtId="0" fontId="6" fillId="0" borderId="23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0" fontId="8" fillId="0" borderId="11" xfId="4" applyFont="1" applyFill="1" applyBorder="1" applyAlignment="1">
      <alignment horizontal="left"/>
    </xf>
    <xf numFmtId="0" fontId="8" fillId="0" borderId="35" xfId="1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/>
    </xf>
    <xf numFmtId="0" fontId="36" fillId="2" borderId="12" xfId="0" applyFont="1" applyFill="1" applyBorder="1" applyAlignment="1"/>
    <xf numFmtId="0" fontId="35" fillId="0" borderId="94" xfId="1" applyFont="1" applyFill="1" applyBorder="1" applyAlignment="1">
      <alignment horizontal="center" vertical="center" wrapText="1"/>
    </xf>
    <xf numFmtId="0" fontId="30" fillId="0" borderId="95" xfId="0" applyFont="1" applyBorder="1" applyAlignment="1">
      <alignment horizontal="center" vertical="center"/>
    </xf>
    <xf numFmtId="0" fontId="35" fillId="0" borderId="102" xfId="1" applyFont="1" applyFill="1" applyBorder="1" applyAlignment="1">
      <alignment horizontal="center" vertical="center" wrapText="1"/>
    </xf>
    <xf numFmtId="0" fontId="30" fillId="0" borderId="103" xfId="0" applyFont="1" applyBorder="1" applyAlignment="1">
      <alignment horizontal="center" vertical="center"/>
    </xf>
    <xf numFmtId="3" fontId="35" fillId="0" borderId="94" xfId="1" applyNumberFormat="1" applyFont="1" applyFill="1" applyBorder="1" applyAlignment="1">
      <alignment horizontal="center" vertical="center" wrapText="1"/>
    </xf>
    <xf numFmtId="165" fontId="35" fillId="0" borderId="111" xfId="1" applyNumberFormat="1" applyFont="1" applyFill="1" applyBorder="1" applyAlignment="1">
      <alignment horizontal="center" vertical="center" wrapText="1"/>
    </xf>
    <xf numFmtId="0" fontId="36" fillId="2" borderId="67" xfId="0" applyFont="1" applyFill="1" applyBorder="1"/>
    <xf numFmtId="0" fontId="36" fillId="2" borderId="70" xfId="0" applyFont="1" applyFill="1" applyBorder="1"/>
    <xf numFmtId="0" fontId="36" fillId="2" borderId="70" xfId="0" applyFont="1" applyFill="1" applyBorder="1" applyAlignment="1">
      <alignment horizontal="center"/>
    </xf>
    <xf numFmtId="0" fontId="36" fillId="2" borderId="22" xfId="0" applyFont="1" applyFill="1" applyBorder="1" applyAlignment="1">
      <alignment horizontal="center"/>
    </xf>
    <xf numFmtId="0" fontId="36" fillId="2" borderId="22" xfId="0" quotePrefix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0" fontId="36" fillId="2" borderId="67" xfId="0" applyFont="1" applyFill="1" applyBorder="1" applyAlignment="1">
      <alignment horizontal="center"/>
    </xf>
    <xf numFmtId="0" fontId="36" fillId="2" borderId="21" xfId="0" applyFont="1" applyFill="1" applyBorder="1" applyAlignment="1">
      <alignment horizontal="center"/>
    </xf>
    <xf numFmtId="0" fontId="36" fillId="2" borderId="13" xfId="0" applyFont="1" applyFill="1" applyBorder="1"/>
    <xf numFmtId="0" fontId="37" fillId="2" borderId="25" xfId="0" applyFont="1" applyFill="1" applyBorder="1" applyAlignment="1">
      <alignment horizontal="center"/>
    </xf>
    <xf numFmtId="0" fontId="47" fillId="2" borderId="25" xfId="0" applyFont="1" applyFill="1" applyBorder="1" applyAlignment="1">
      <alignment horizontal="center"/>
    </xf>
    <xf numFmtId="0" fontId="37" fillId="2" borderId="123" xfId="0" applyFont="1" applyFill="1" applyBorder="1" applyAlignment="1">
      <alignment horizontal="center"/>
    </xf>
    <xf numFmtId="16" fontId="47" fillId="2" borderId="12" xfId="0" quotePrefix="1" applyNumberFormat="1" applyFont="1" applyFill="1" applyBorder="1" applyAlignment="1">
      <alignment horizontal="center"/>
    </xf>
    <xf numFmtId="0" fontId="69" fillId="2" borderId="35" xfId="0" applyFont="1" applyFill="1" applyBorder="1" applyAlignment="1">
      <alignment horizontal="center"/>
    </xf>
    <xf numFmtId="0" fontId="36" fillId="2" borderId="60" xfId="0" applyFont="1" applyFill="1" applyBorder="1"/>
    <xf numFmtId="0" fontId="65" fillId="2" borderId="15" xfId="0" applyFont="1" applyFill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11" xfId="0" applyFont="1" applyBorder="1"/>
    <xf numFmtId="0" fontId="70" fillId="0" borderId="12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2" borderId="24" xfId="0" applyFont="1" applyFill="1" applyBorder="1" applyAlignment="1">
      <alignment horizontal="center"/>
    </xf>
    <xf numFmtId="0" fontId="72" fillId="2" borderId="24" xfId="0" applyFont="1" applyFill="1" applyBorder="1"/>
    <xf numFmtId="0" fontId="72" fillId="2" borderId="49" xfId="0" applyFont="1" applyFill="1" applyBorder="1"/>
    <xf numFmtId="0" fontId="72" fillId="2" borderId="50" xfId="0" applyFont="1" applyFill="1" applyBorder="1"/>
    <xf numFmtId="0" fontId="73" fillId="2" borderId="51" xfId="0" applyFont="1" applyFill="1" applyBorder="1"/>
    <xf numFmtId="0" fontId="74" fillId="2" borderId="115" xfId="0" applyFont="1" applyFill="1" applyBorder="1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72" fillId="2" borderId="12" xfId="0" applyFont="1" applyFill="1" applyBorder="1"/>
    <xf numFmtId="0" fontId="72" fillId="2" borderId="13" xfId="0" applyFont="1" applyFill="1" applyBorder="1"/>
    <xf numFmtId="0" fontId="73" fillId="2" borderId="27" xfId="0" applyFont="1" applyFill="1" applyBorder="1"/>
    <xf numFmtId="0" fontId="48" fillId="2" borderId="35" xfId="0" applyFont="1" applyFill="1" applyBorder="1" applyAlignment="1">
      <alignment horizontal="center"/>
    </xf>
    <xf numFmtId="0" fontId="37" fillId="2" borderId="24" xfId="0" applyFont="1" applyFill="1" applyBorder="1" applyAlignment="1">
      <alignment horizontal="center"/>
    </xf>
    <xf numFmtId="0" fontId="71" fillId="2" borderId="12" xfId="0" applyFont="1" applyFill="1" applyBorder="1" applyAlignment="1">
      <alignment horizontal="center"/>
    </xf>
    <xf numFmtId="0" fontId="75" fillId="2" borderId="12" xfId="0" applyFont="1" applyFill="1" applyBorder="1" applyAlignment="1">
      <alignment horizontal="center"/>
    </xf>
    <xf numFmtId="0" fontId="71" fillId="2" borderId="42" xfId="0" applyFont="1" applyFill="1" applyBorder="1" applyAlignment="1">
      <alignment horizontal="center"/>
    </xf>
    <xf numFmtId="0" fontId="75" fillId="2" borderId="42" xfId="0" applyFont="1" applyFill="1" applyBorder="1" applyAlignment="1">
      <alignment horizontal="center"/>
    </xf>
    <xf numFmtId="0" fontId="73" fillId="2" borderId="8" xfId="0" applyFont="1" applyFill="1" applyBorder="1"/>
    <xf numFmtId="0" fontId="73" fillId="2" borderId="51" xfId="0" applyFont="1" applyFill="1" applyBorder="1" applyAlignment="1">
      <alignment horizontal="center"/>
    </xf>
    <xf numFmtId="0" fontId="73" fillId="2" borderId="27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37" fillId="2" borderId="2" xfId="0" applyFont="1" applyFill="1" applyBorder="1" applyAlignment="1">
      <alignment horizontal="center"/>
    </xf>
    <xf numFmtId="0" fontId="73" fillId="2" borderId="3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/>
    </xf>
    <xf numFmtId="0" fontId="73" fillId="2" borderId="6" xfId="0" applyFont="1" applyFill="1" applyBorder="1" applyAlignment="1">
      <alignment horizontal="center"/>
    </xf>
    <xf numFmtId="0" fontId="1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9" fillId="2" borderId="1" xfId="0" applyFont="1" applyFill="1" applyBorder="1"/>
    <xf numFmtId="0" fontId="39" fillId="2" borderId="0" xfId="0" applyFont="1" applyFill="1" applyBorder="1"/>
    <xf numFmtId="0" fontId="76" fillId="2" borderId="7" xfId="0" applyFont="1" applyFill="1" applyBorder="1" applyAlignment="1">
      <alignment horizontal="center"/>
    </xf>
    <xf numFmtId="0" fontId="76" fillId="2" borderId="0" xfId="0" applyFont="1" applyFill="1" applyBorder="1" applyAlignment="1">
      <alignment horizontal="center"/>
    </xf>
    <xf numFmtId="0" fontId="40" fillId="2" borderId="0" xfId="0" applyFont="1" applyFill="1" applyBorder="1"/>
    <xf numFmtId="0" fontId="37" fillId="2" borderId="0" xfId="0" applyFont="1" applyFill="1"/>
    <xf numFmtId="0" fontId="37" fillId="2" borderId="43" xfId="0" applyFont="1" applyFill="1" applyBorder="1" applyAlignment="1">
      <alignment horizontal="center"/>
    </xf>
    <xf numFmtId="0" fontId="37" fillId="2" borderId="22" xfId="0" applyFont="1" applyFill="1" applyBorder="1" applyAlignment="1">
      <alignment horizontal="center"/>
    </xf>
    <xf numFmtId="0" fontId="37" fillId="2" borderId="35" xfId="0" applyFont="1" applyFill="1" applyBorder="1" applyAlignment="1">
      <alignment horizontal="center"/>
    </xf>
    <xf numFmtId="0" fontId="39" fillId="2" borderId="28" xfId="0" applyFont="1" applyFill="1" applyBorder="1" applyAlignment="1">
      <alignment horizontal="center"/>
    </xf>
    <xf numFmtId="0" fontId="72" fillId="2" borderId="19" xfId="0" applyFont="1" applyFill="1" applyBorder="1"/>
    <xf numFmtId="0" fontId="72" fillId="2" borderId="25" xfId="0" applyFont="1" applyFill="1" applyBorder="1"/>
    <xf numFmtId="0" fontId="72" fillId="2" borderId="26" xfId="0" applyFont="1" applyFill="1" applyBorder="1"/>
    <xf numFmtId="0" fontId="72" fillId="2" borderId="11" xfId="0" applyFont="1" applyFill="1" applyBorder="1"/>
    <xf numFmtId="0" fontId="37" fillId="2" borderId="9" xfId="0" applyFont="1" applyFill="1" applyBorder="1" applyAlignment="1">
      <alignment horizontal="left"/>
    </xf>
    <xf numFmtId="0" fontId="72" fillId="2" borderId="16" xfId="0" applyFont="1" applyFill="1" applyBorder="1"/>
    <xf numFmtId="0" fontId="72" fillId="2" borderId="17" xfId="0" applyFont="1" applyFill="1" applyBorder="1"/>
    <xf numFmtId="0" fontId="72" fillId="2" borderId="18" xfId="0" applyFont="1" applyFill="1" applyBorder="1"/>
    <xf numFmtId="0" fontId="37" fillId="2" borderId="47" xfId="0" applyFont="1" applyFill="1" applyBorder="1"/>
    <xf numFmtId="0" fontId="37" fillId="2" borderId="22" xfId="0" applyFont="1" applyFill="1" applyBorder="1" applyAlignment="1">
      <alignment horizontal="left"/>
    </xf>
    <xf numFmtId="0" fontId="72" fillId="2" borderId="12" xfId="0" applyFont="1" applyFill="1" applyBorder="1" applyAlignment="1">
      <alignment vertical="center"/>
    </xf>
    <xf numFmtId="0" fontId="37" fillId="2" borderId="45" xfId="0" applyFont="1" applyFill="1" applyBorder="1"/>
    <xf numFmtId="0" fontId="74" fillId="2" borderId="12" xfId="0" applyFont="1" applyFill="1" applyBorder="1" applyAlignment="1">
      <alignment horizontal="center"/>
    </xf>
    <xf numFmtId="0" fontId="77" fillId="2" borderId="12" xfId="0" applyFont="1" applyFill="1" applyBorder="1" applyAlignment="1">
      <alignment horizontal="center"/>
    </xf>
    <xf numFmtId="0" fontId="73" fillId="2" borderId="14" xfId="0" applyFont="1" applyFill="1" applyBorder="1"/>
    <xf numFmtId="0" fontId="74" fillId="2" borderId="20" xfId="0" applyFont="1" applyFill="1" applyBorder="1" applyAlignment="1">
      <alignment horizontal="center"/>
    </xf>
    <xf numFmtId="0" fontId="37" fillId="2" borderId="21" xfId="0" quotePrefix="1" applyFont="1" applyFill="1" applyBorder="1" applyAlignment="1">
      <alignment horizontal="center"/>
    </xf>
    <xf numFmtId="0" fontId="37" fillId="2" borderId="124" xfId="0" applyFont="1" applyFill="1" applyBorder="1" applyAlignment="1">
      <alignment horizontal="center"/>
    </xf>
    <xf numFmtId="0" fontId="47" fillId="2" borderId="124" xfId="0" applyFont="1" applyFill="1" applyBorder="1" applyAlignment="1">
      <alignment horizontal="center"/>
    </xf>
    <xf numFmtId="0" fontId="37" fillId="2" borderId="48" xfId="0" quotePrefix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127" xfId="0" applyFont="1" applyFill="1" applyBorder="1"/>
    <xf numFmtId="0" fontId="39" fillId="2" borderId="68" xfId="0" applyFont="1" applyFill="1" applyBorder="1" applyAlignment="1"/>
    <xf numFmtId="0" fontId="39" fillId="2" borderId="69" xfId="0" applyFont="1" applyFill="1" applyBorder="1" applyAlignment="1"/>
    <xf numFmtId="0" fontId="39" fillId="2" borderId="65" xfId="0" applyFont="1" applyFill="1" applyBorder="1" applyAlignment="1"/>
    <xf numFmtId="0" fontId="39" fillId="2" borderId="66" xfId="0" applyFont="1" applyFill="1" applyBorder="1" applyAlignment="1"/>
    <xf numFmtId="0" fontId="37" fillId="2" borderId="7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10" fillId="2" borderId="7" xfId="0" applyFont="1" applyFill="1" applyBorder="1"/>
    <xf numFmtId="0" fontId="10" fillId="2" borderId="9" xfId="0" applyFont="1" applyFill="1" applyBorder="1"/>
    <xf numFmtId="0" fontId="11" fillId="2" borderId="127" xfId="0" applyFont="1" applyFill="1" applyBorder="1"/>
    <xf numFmtId="0" fontId="37" fillId="2" borderId="15" xfId="0" applyFont="1" applyFill="1" applyBorder="1" applyAlignment="1">
      <alignment horizontal="center"/>
    </xf>
    <xf numFmtId="0" fontId="11" fillId="2" borderId="129" xfId="0" applyFont="1" applyFill="1" applyBorder="1"/>
    <xf numFmtId="0" fontId="39" fillId="2" borderId="130" xfId="0" applyFont="1" applyFill="1" applyBorder="1" applyAlignment="1">
      <alignment horizontal="center"/>
    </xf>
    <xf numFmtId="0" fontId="73" fillId="2" borderId="66" xfId="0" applyFont="1" applyFill="1" applyBorder="1" applyAlignment="1">
      <alignment horizontal="center" vertical="center"/>
    </xf>
    <xf numFmtId="0" fontId="48" fillId="2" borderId="20" xfId="0" applyFont="1" applyFill="1" applyBorder="1" applyAlignment="1">
      <alignment horizontal="center"/>
    </xf>
    <xf numFmtId="0" fontId="37" fillId="2" borderId="20" xfId="0" applyFont="1" applyFill="1" applyBorder="1" applyAlignment="1">
      <alignment horizontal="center" wrapText="1"/>
    </xf>
    <xf numFmtId="0" fontId="37" fillId="2" borderId="20" xfId="0" applyFont="1" applyFill="1" applyBorder="1" applyAlignment="1">
      <alignment horizontal="center"/>
    </xf>
    <xf numFmtId="0" fontId="9" fillId="2" borderId="128" xfId="0" applyFont="1" applyFill="1" applyBorder="1"/>
    <xf numFmtId="0" fontId="37" fillId="2" borderId="3" xfId="0" applyFont="1" applyFill="1" applyBorder="1" applyAlignment="1">
      <alignment horizontal="center" wrapText="1"/>
    </xf>
    <xf numFmtId="0" fontId="37" fillId="2" borderId="6" xfId="0" applyFont="1" applyFill="1" applyBorder="1" applyAlignment="1">
      <alignment horizontal="center" wrapText="1"/>
    </xf>
    <xf numFmtId="0" fontId="37" fillId="2" borderId="49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78" fillId="0" borderId="0" xfId="0" applyFont="1"/>
    <xf numFmtId="0" fontId="37" fillId="2" borderId="126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73" fillId="2" borderId="45" xfId="0" applyFont="1" applyFill="1" applyBorder="1" applyAlignment="1">
      <alignment horizontal="center"/>
    </xf>
    <xf numFmtId="0" fontId="73" fillId="2" borderId="21" xfId="0" applyFont="1" applyFill="1" applyBorder="1" applyAlignment="1">
      <alignment horizontal="center"/>
    </xf>
    <xf numFmtId="0" fontId="73" fillId="2" borderId="9" xfId="0" quotePrefix="1" applyFont="1" applyFill="1" applyBorder="1" applyAlignment="1">
      <alignment horizontal="center"/>
    </xf>
    <xf numFmtId="0" fontId="79" fillId="2" borderId="19" xfId="0" applyFont="1" applyFill="1" applyBorder="1"/>
    <xf numFmtId="0" fontId="79" fillId="2" borderId="9" xfId="0" applyFont="1" applyFill="1" applyBorder="1"/>
    <xf numFmtId="0" fontId="79" fillId="2" borderId="13" xfId="0" applyFont="1" applyFill="1" applyBorder="1"/>
    <xf numFmtId="0" fontId="79" fillId="2" borderId="26" xfId="0" applyFont="1" applyFill="1" applyBorder="1"/>
    <xf numFmtId="0" fontId="79" fillId="2" borderId="127" xfId="0" applyFont="1" applyFill="1" applyBorder="1"/>
    <xf numFmtId="0" fontId="79" fillId="2" borderId="25" xfId="0" applyFont="1" applyFill="1" applyBorder="1"/>
    <xf numFmtId="0" fontId="11" fillId="2" borderId="36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79" fillId="2" borderId="11" xfId="0" applyFont="1" applyFill="1" applyBorder="1"/>
    <xf numFmtId="0" fontId="79" fillId="2" borderId="12" xfId="0" applyFont="1" applyFill="1" applyBorder="1"/>
    <xf numFmtId="0" fontId="48" fillId="2" borderId="21" xfId="0" applyFont="1" applyFill="1" applyBorder="1" applyAlignment="1">
      <alignment horizontal="center"/>
    </xf>
    <xf numFmtId="0" fontId="48" fillId="2" borderId="9" xfId="0" quotePrefix="1" applyFont="1" applyFill="1" applyBorder="1" applyAlignment="1">
      <alignment horizontal="center"/>
    </xf>
    <xf numFmtId="0" fontId="11" fillId="2" borderId="45" xfId="0" applyFont="1" applyFill="1" applyBorder="1"/>
    <xf numFmtId="0" fontId="11" fillId="2" borderId="9" xfId="0" applyFont="1" applyFill="1" applyBorder="1" applyAlignment="1">
      <alignment horizontal="left"/>
    </xf>
    <xf numFmtId="0" fontId="11" fillId="2" borderId="53" xfId="0" applyFont="1" applyFill="1" applyBorder="1"/>
    <xf numFmtId="0" fontId="11" fillId="2" borderId="55" xfId="0" applyFont="1" applyFill="1" applyBorder="1" applyAlignment="1">
      <alignment horizontal="left"/>
    </xf>
    <xf numFmtId="0" fontId="79" fillId="2" borderId="64" xfId="0" applyFont="1" applyFill="1" applyBorder="1"/>
    <xf numFmtId="0" fontId="79" fillId="2" borderId="41" xfId="0" applyFont="1" applyFill="1" applyBorder="1"/>
    <xf numFmtId="0" fontId="79" fillId="2" borderId="42" xfId="0" applyFont="1" applyFill="1" applyBorder="1"/>
    <xf numFmtId="0" fontId="79" fillId="2" borderId="56" xfId="0" applyFont="1" applyFill="1" applyBorder="1"/>
    <xf numFmtId="0" fontId="79" fillId="2" borderId="55" xfId="0" applyFont="1" applyFill="1" applyBorder="1"/>
    <xf numFmtId="0" fontId="11" fillId="2" borderId="58" xfId="0" applyFont="1" applyFill="1" applyBorder="1" applyAlignment="1">
      <alignment horizontal="center"/>
    </xf>
    <xf numFmtId="0" fontId="0" fillId="2" borderId="128" xfId="0" applyFill="1" applyBorder="1" applyAlignment="1">
      <alignment horizontal="center"/>
    </xf>
    <xf numFmtId="0" fontId="73" fillId="2" borderId="67" xfId="0" applyFont="1" applyFill="1" applyBorder="1"/>
    <xf numFmtId="0" fontId="48" fillId="2" borderId="67" xfId="0" applyFont="1" applyFill="1" applyBorder="1"/>
    <xf numFmtId="0" fontId="11" fillId="2" borderId="67" xfId="0" applyFont="1" applyFill="1" applyBorder="1"/>
    <xf numFmtId="0" fontId="11" fillId="2" borderId="133" xfId="0" applyFont="1" applyFill="1" applyBorder="1"/>
    <xf numFmtId="0" fontId="6" fillId="2" borderId="134" xfId="0" applyFont="1" applyFill="1" applyBorder="1"/>
    <xf numFmtId="0" fontId="73" fillId="0" borderId="12" xfId="0" applyFont="1" applyBorder="1"/>
    <xf numFmtId="0" fontId="48" fillId="0" borderId="25" xfId="0" applyFont="1" applyBorder="1"/>
    <xf numFmtId="0" fontId="19" fillId="2" borderId="25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0" fillId="0" borderId="28" xfId="0" applyBorder="1"/>
    <xf numFmtId="0" fontId="0" fillId="2" borderId="0" xfId="0" applyFill="1" applyBorder="1"/>
    <xf numFmtId="0" fontId="37" fillId="2" borderId="10" xfId="0" applyFont="1" applyFill="1" applyBorder="1"/>
    <xf numFmtId="0" fontId="60" fillId="2" borderId="125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left"/>
    </xf>
    <xf numFmtId="0" fontId="60" fillId="2" borderId="14" xfId="0" applyFont="1" applyFill="1" applyBorder="1" applyAlignment="1">
      <alignment horizontal="center" vertical="center"/>
    </xf>
    <xf numFmtId="0" fontId="37" fillId="0" borderId="12" xfId="0" applyFont="1" applyBorder="1"/>
    <xf numFmtId="0" fontId="60" fillId="2" borderId="127" xfId="0" applyFont="1" applyFill="1" applyBorder="1" applyAlignment="1">
      <alignment horizontal="center" vertical="center"/>
    </xf>
    <xf numFmtId="0" fontId="37" fillId="2" borderId="11" xfId="0" applyFont="1" applyFill="1" applyBorder="1"/>
    <xf numFmtId="0" fontId="37" fillId="2" borderId="12" xfId="0" applyFont="1" applyFill="1" applyBorder="1" applyAlignment="1">
      <alignment horizontal="left"/>
    </xf>
    <xf numFmtId="0" fontId="37" fillId="2" borderId="124" xfId="0" applyFont="1" applyFill="1" applyBorder="1" applyAlignment="1">
      <alignment horizontal="left"/>
    </xf>
    <xf numFmtId="0" fontId="60" fillId="2" borderId="131" xfId="0" applyFont="1" applyFill="1" applyBorder="1" applyAlignment="1">
      <alignment horizontal="center" vertical="center"/>
    </xf>
    <xf numFmtId="0" fontId="60" fillId="2" borderId="132" xfId="0" applyFont="1" applyFill="1" applyBorder="1" applyAlignment="1">
      <alignment horizontal="center" vertical="center"/>
    </xf>
    <xf numFmtId="0" fontId="37" fillId="2" borderId="28" xfId="0" applyFont="1" applyFill="1" applyBorder="1"/>
    <xf numFmtId="0" fontId="47" fillId="2" borderId="11" xfId="0" applyFont="1" applyFill="1" applyBorder="1"/>
    <xf numFmtId="0" fontId="47" fillId="2" borderId="12" xfId="0" applyFont="1" applyFill="1" applyBorder="1"/>
    <xf numFmtId="0" fontId="37" fillId="2" borderId="123" xfId="0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center" vertical="center"/>
    </xf>
    <xf numFmtId="0" fontId="37" fillId="2" borderId="36" xfId="0" applyFont="1" applyFill="1" applyBorder="1" applyAlignment="1">
      <alignment horizontal="center"/>
    </xf>
    <xf numFmtId="0" fontId="60" fillId="2" borderId="15" xfId="0" applyFont="1" applyFill="1" applyBorder="1" applyAlignment="1">
      <alignment horizontal="center" vertical="center"/>
    </xf>
    <xf numFmtId="0" fontId="60" fillId="2" borderId="12" xfId="0" applyFont="1" applyFill="1" applyBorder="1" applyAlignment="1">
      <alignment horizontal="center" vertical="center"/>
    </xf>
    <xf numFmtId="0" fontId="60" fillId="2" borderId="25" xfId="0" applyFont="1" applyFill="1" applyBorder="1" applyAlignment="1">
      <alignment horizontal="center" vertical="center"/>
    </xf>
    <xf numFmtId="0" fontId="60" fillId="2" borderId="135" xfId="0" applyFont="1" applyFill="1" applyBorder="1" applyAlignment="1">
      <alignment horizontal="center" vertical="center"/>
    </xf>
    <xf numFmtId="0" fontId="37" fillId="2" borderId="136" xfId="0" applyFont="1" applyFill="1" applyBorder="1" applyAlignment="1">
      <alignment horizontal="center" vertical="center"/>
    </xf>
    <xf numFmtId="0" fontId="37" fillId="2" borderId="132" xfId="0" applyFont="1" applyFill="1" applyBorder="1" applyAlignment="1">
      <alignment horizontal="center" vertical="center"/>
    </xf>
    <xf numFmtId="0" fontId="37" fillId="2" borderId="3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9" fillId="2" borderId="69" xfId="0" applyFont="1" applyFill="1" applyBorder="1" applyAlignment="1">
      <alignment horizontal="center" wrapText="1"/>
    </xf>
    <xf numFmtId="0" fontId="39" fillId="2" borderId="66" xfId="0" applyFont="1" applyFill="1" applyBorder="1" applyAlignment="1">
      <alignment horizontal="center" wrapText="1"/>
    </xf>
    <xf numFmtId="0" fontId="39" fillId="2" borderId="3" xfId="0" applyFont="1" applyFill="1" applyBorder="1" applyAlignment="1">
      <alignment horizontal="center" wrapText="1"/>
    </xf>
    <xf numFmtId="0" fontId="39" fillId="2" borderId="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37" fillId="2" borderId="68" xfId="0" applyFont="1" applyFill="1" applyBorder="1" applyAlignment="1">
      <alignment horizontal="center" wrapText="1"/>
    </xf>
    <xf numFmtId="0" fontId="37" fillId="2" borderId="7" xfId="0" applyFont="1" applyFill="1" applyBorder="1" applyAlignment="1">
      <alignment horizontal="center" wrapText="1"/>
    </xf>
    <xf numFmtId="0" fontId="37" fillId="2" borderId="65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73" fillId="2" borderId="69" xfId="0" applyFont="1" applyFill="1" applyBorder="1" applyAlignment="1">
      <alignment horizontal="center" vertical="center"/>
    </xf>
    <xf numFmtId="0" fontId="73" fillId="2" borderId="66" xfId="0" applyFont="1" applyFill="1" applyBorder="1" applyAlignment="1">
      <alignment horizontal="center" vertical="center"/>
    </xf>
    <xf numFmtId="0" fontId="28" fillId="0" borderId="106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28" fillId="4" borderId="57" xfId="0" applyFont="1" applyFill="1" applyBorder="1" applyAlignment="1">
      <alignment horizontal="center" vertical="center" wrapText="1"/>
    </xf>
    <xf numFmtId="0" fontId="28" fillId="4" borderId="84" xfId="0" applyFont="1" applyFill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14" fontId="29" fillId="0" borderId="0" xfId="0" applyNumberFormat="1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</cellXfs>
  <cellStyles count="6">
    <cellStyle name="Normal" xfId="0" builtinId="0"/>
    <cellStyle name="Procent" xfId="3" builtinId="5"/>
    <cellStyle name="Prozent 2" xfId="2" xr:uid="{00000000-0005-0000-0000-000001000000}"/>
    <cellStyle name="Standard 2" xfId="4" xr:uid="{00000000-0005-0000-0000-000002000000}"/>
    <cellStyle name="Standard 3" xfId="5" xr:uid="{00000000-0005-0000-0000-000003000000}"/>
    <cellStyle name="Standard_Euro-Cup Erg" xfId="1" xr:uid="{00000000-0005-0000-0000-000004000000}"/>
  </cellStyles>
  <dxfs count="23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1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er/Desktop/M&#225;solat%20eredetijeHEC%20XXX%20n%20results-3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general Data"/>
      <sheetName val="2 competitor results"/>
      <sheetName val="3 Explanation"/>
      <sheetName val="ISOCODE"/>
    </sheetNames>
    <sheetDataSet>
      <sheetData sheetId="0">
        <row r="7">
          <cell r="F7" t="str">
            <v>ROU 1</v>
          </cell>
        </row>
        <row r="9">
          <cell r="F9" t="str">
            <v>Harghita Cup</v>
          </cell>
        </row>
        <row r="11">
          <cell r="F11" t="str">
            <v>09.04.2017</v>
          </cell>
        </row>
        <row r="13">
          <cell r="F13" t="str">
            <v>Deva / Simeria field / Romania</v>
          </cell>
        </row>
        <row r="18">
          <cell r="F18" t="str">
            <v>István Kiss</v>
          </cell>
        </row>
        <row r="20">
          <cell r="F20" t="str">
            <v>Adrian Macsim</v>
          </cell>
          <cell r="H20" t="str">
            <v>ROU</v>
          </cell>
        </row>
        <row r="21">
          <cell r="F21" t="str">
            <v>Marian Popescu</v>
          </cell>
          <cell r="H21" t="str">
            <v>ROU</v>
          </cell>
        </row>
        <row r="22">
          <cell r="F22" t="str">
            <v>Dan Petcu</v>
          </cell>
          <cell r="H22" t="str">
            <v>ROU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2"/>
  <sheetViews>
    <sheetView tabSelected="1" workbookViewId="0" xr3:uid="{AEA406A1-0E4B-5B11-9CD5-51D6E497D94C}">
      <selection activeCell="A61" sqref="A61:Q61"/>
    </sheetView>
  </sheetViews>
  <sheetFormatPr defaultRowHeight="15" x14ac:dyDescent="0.2"/>
  <cols>
    <col min="1" max="1" width="3.49609375" customWidth="1"/>
    <col min="2" max="2" width="22.46484375" customWidth="1"/>
    <col min="3" max="3" width="4.16796875" customWidth="1"/>
    <col min="4" max="4" width="9.28125" customWidth="1"/>
    <col min="5" max="5" width="11.56640625" customWidth="1"/>
    <col min="6" max="10" width="7.12890625" customWidth="1"/>
    <col min="11" max="12" width="3.49609375" customWidth="1"/>
    <col min="13" max="15" width="7.12890625" customWidth="1"/>
    <col min="16" max="16" width="9.28125" customWidth="1"/>
    <col min="17" max="17" width="8.609375" customWidth="1"/>
  </cols>
  <sheetData>
    <row r="1" spans="1:19" ht="23.25" x14ac:dyDescent="0.2">
      <c r="A1" s="526" t="s">
        <v>120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9" x14ac:dyDescent="0.2">
      <c r="A2" s="527" t="s">
        <v>0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</row>
    <row r="3" spans="1:19" ht="15.75" thickBot="1" x14ac:dyDescent="0.25">
      <c r="A3" s="124"/>
      <c r="B3" s="124"/>
      <c r="C3" s="124"/>
      <c r="D3" s="124"/>
      <c r="E3" s="124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4"/>
    </row>
    <row r="4" spans="1:19" ht="15.75" customHeight="1" thickBot="1" x14ac:dyDescent="0.25">
      <c r="A4" s="143"/>
      <c r="B4" s="144"/>
      <c r="C4" s="144"/>
      <c r="D4" s="144"/>
      <c r="E4" s="144"/>
      <c r="F4" s="127" t="s">
        <v>1</v>
      </c>
      <c r="G4" s="127" t="s">
        <v>2</v>
      </c>
      <c r="H4" s="127" t="s">
        <v>3</v>
      </c>
      <c r="I4" s="127" t="s">
        <v>4</v>
      </c>
      <c r="J4" s="127" t="s">
        <v>5</v>
      </c>
      <c r="K4" s="437"/>
      <c r="L4" s="438"/>
      <c r="M4" s="528" t="s">
        <v>72</v>
      </c>
      <c r="N4" s="128" t="s">
        <v>6</v>
      </c>
      <c r="O4" s="128" t="s">
        <v>6</v>
      </c>
      <c r="P4" s="129" t="s">
        <v>7</v>
      </c>
      <c r="Q4" s="130" t="s">
        <v>8</v>
      </c>
      <c r="R4" s="130" t="s">
        <v>8</v>
      </c>
    </row>
    <row r="5" spans="1:19" ht="14.25" customHeight="1" thickBot="1" x14ac:dyDescent="0.25">
      <c r="A5" s="6"/>
      <c r="B5" s="119" t="s">
        <v>9</v>
      </c>
      <c r="C5" s="119" t="s">
        <v>10</v>
      </c>
      <c r="D5" s="120" t="s">
        <v>11</v>
      </c>
      <c r="E5" s="119" t="s">
        <v>12</v>
      </c>
      <c r="F5" s="448" t="s">
        <v>13</v>
      </c>
      <c r="G5" s="448" t="s">
        <v>13</v>
      </c>
      <c r="H5" s="448" t="s">
        <v>13</v>
      </c>
      <c r="I5" s="448" t="s">
        <v>13</v>
      </c>
      <c r="J5" s="448" t="s">
        <v>13</v>
      </c>
      <c r="K5" s="439"/>
      <c r="L5" s="440"/>
      <c r="M5" s="529"/>
      <c r="N5" s="121">
        <v>2</v>
      </c>
      <c r="O5" s="121">
        <v>3</v>
      </c>
      <c r="P5" s="122" t="s">
        <v>13</v>
      </c>
      <c r="Q5" s="123"/>
      <c r="R5" s="142" t="s">
        <v>75</v>
      </c>
    </row>
    <row r="6" spans="1:19" ht="15.75" thickBot="1" x14ac:dyDescent="0.25">
      <c r="A6" s="145"/>
      <c r="B6" s="11"/>
      <c r="C6" s="11"/>
      <c r="D6" s="182"/>
      <c r="E6" s="182"/>
      <c r="F6" s="183">
        <v>240</v>
      </c>
      <c r="G6" s="183">
        <v>180</v>
      </c>
      <c r="H6" s="183">
        <v>180</v>
      </c>
      <c r="I6" s="183">
        <v>180</v>
      </c>
      <c r="J6" s="183">
        <v>240</v>
      </c>
      <c r="K6" s="183" t="s">
        <v>73</v>
      </c>
      <c r="L6" s="183" t="s">
        <v>74</v>
      </c>
      <c r="M6" s="183">
        <v>360</v>
      </c>
      <c r="N6" s="184">
        <v>480</v>
      </c>
      <c r="O6" s="184">
        <v>600</v>
      </c>
      <c r="P6" s="13"/>
      <c r="Q6" s="146"/>
      <c r="R6" s="147"/>
    </row>
    <row r="7" spans="1:19" ht="18.75" x14ac:dyDescent="0.25">
      <c r="A7" s="112">
        <v>1</v>
      </c>
      <c r="B7" s="295" t="s">
        <v>102</v>
      </c>
      <c r="C7" s="296"/>
      <c r="D7" s="107" t="s">
        <v>103</v>
      </c>
      <c r="E7" s="434">
        <v>2073</v>
      </c>
      <c r="F7" s="178">
        <v>240</v>
      </c>
      <c r="G7" s="180">
        <v>180</v>
      </c>
      <c r="H7" s="180">
        <v>180</v>
      </c>
      <c r="I7" s="180">
        <v>180</v>
      </c>
      <c r="J7" s="180"/>
      <c r="K7" s="175"/>
      <c r="L7" s="175"/>
      <c r="M7" s="185">
        <v>265</v>
      </c>
      <c r="N7" s="185"/>
      <c r="O7" s="185"/>
      <c r="P7" s="310">
        <f>O7+N7+M7+J7+I7+H7+G7+F7</f>
        <v>1045</v>
      </c>
      <c r="Q7" s="186" t="s">
        <v>219</v>
      </c>
      <c r="R7" s="176"/>
      <c r="S7" s="141"/>
    </row>
    <row r="8" spans="1:19" ht="18.75" x14ac:dyDescent="0.25">
      <c r="A8" s="113">
        <v>2</v>
      </c>
      <c r="B8" s="27" t="s">
        <v>133</v>
      </c>
      <c r="C8" s="28"/>
      <c r="D8" s="84" t="s">
        <v>134</v>
      </c>
      <c r="E8" s="271" t="s">
        <v>147</v>
      </c>
      <c r="F8" s="179">
        <v>240</v>
      </c>
      <c r="G8" s="181">
        <v>180</v>
      </c>
      <c r="H8" s="181">
        <v>180</v>
      </c>
      <c r="I8" s="181">
        <v>180</v>
      </c>
      <c r="J8" s="181"/>
      <c r="K8" s="174"/>
      <c r="L8" s="174"/>
      <c r="M8" s="181">
        <v>253</v>
      </c>
      <c r="N8" s="181"/>
      <c r="O8" s="181"/>
      <c r="P8" s="311">
        <f>O8+N8+M8+J8+I8+H8+G8+F8</f>
        <v>1033</v>
      </c>
      <c r="Q8" s="187" t="s">
        <v>220</v>
      </c>
      <c r="R8" s="177"/>
      <c r="S8" s="141"/>
    </row>
    <row r="9" spans="1:19" ht="18.75" x14ac:dyDescent="0.25">
      <c r="A9" s="113">
        <v>3</v>
      </c>
      <c r="B9" s="364" t="s">
        <v>176</v>
      </c>
      <c r="C9" s="299"/>
      <c r="D9" s="300" t="s">
        <v>18</v>
      </c>
      <c r="E9" s="300">
        <v>426</v>
      </c>
      <c r="F9" s="365">
        <v>240</v>
      </c>
      <c r="G9" s="366">
        <v>180</v>
      </c>
      <c r="H9" s="366">
        <v>180</v>
      </c>
      <c r="I9" s="366">
        <v>180</v>
      </c>
      <c r="J9" s="190"/>
      <c r="K9" s="191"/>
      <c r="L9" s="191"/>
      <c r="M9" s="191">
        <v>221</v>
      </c>
      <c r="N9" s="191"/>
      <c r="O9" s="191"/>
      <c r="P9" s="311">
        <f t="shared" ref="P9:P52" si="0">O9+N9+M9+J9+I9+H9+G9+F9</f>
        <v>1001</v>
      </c>
      <c r="Q9" s="187" t="s">
        <v>221</v>
      </c>
      <c r="R9" s="193"/>
      <c r="S9" s="141"/>
    </row>
    <row r="10" spans="1:19" ht="18.75" x14ac:dyDescent="0.25">
      <c r="A10" s="113">
        <v>4</v>
      </c>
      <c r="B10" s="356" t="s">
        <v>14</v>
      </c>
      <c r="C10" s="362"/>
      <c r="D10" s="363" t="s">
        <v>15</v>
      </c>
      <c r="E10" s="363">
        <v>321</v>
      </c>
      <c r="F10" s="179">
        <v>240</v>
      </c>
      <c r="G10" s="181">
        <v>180</v>
      </c>
      <c r="H10" s="181">
        <v>180</v>
      </c>
      <c r="I10" s="181">
        <v>180</v>
      </c>
      <c r="J10" s="181"/>
      <c r="K10" s="174"/>
      <c r="L10" s="174"/>
      <c r="M10" s="181">
        <v>214</v>
      </c>
      <c r="N10" s="181"/>
      <c r="O10" s="181"/>
      <c r="P10" s="311">
        <f t="shared" si="0"/>
        <v>994</v>
      </c>
      <c r="Q10" s="181" t="s">
        <v>222</v>
      </c>
      <c r="R10" s="188"/>
      <c r="S10" s="141"/>
    </row>
    <row r="11" spans="1:19" ht="18.75" x14ac:dyDescent="0.25">
      <c r="A11" s="113">
        <v>5</v>
      </c>
      <c r="B11" s="298" t="s">
        <v>194</v>
      </c>
      <c r="C11" s="299"/>
      <c r="D11" s="300" t="s">
        <v>15</v>
      </c>
      <c r="E11" s="300">
        <v>117</v>
      </c>
      <c r="F11" s="365">
        <v>240</v>
      </c>
      <c r="G11" s="366">
        <v>180</v>
      </c>
      <c r="H11" s="366">
        <v>180</v>
      </c>
      <c r="I11" s="366">
        <v>180</v>
      </c>
      <c r="J11" s="181"/>
      <c r="K11" s="174"/>
      <c r="L11" s="174"/>
      <c r="M11" s="181">
        <v>72</v>
      </c>
      <c r="N11" s="181"/>
      <c r="O11" s="181"/>
      <c r="P11" s="311">
        <f t="shared" si="0"/>
        <v>852</v>
      </c>
      <c r="Q11" s="181" t="s">
        <v>223</v>
      </c>
      <c r="R11" s="188"/>
      <c r="S11" s="141"/>
    </row>
    <row r="12" spans="1:19" ht="18.75" x14ac:dyDescent="0.25">
      <c r="A12" s="113">
        <v>6</v>
      </c>
      <c r="B12" s="298" t="s">
        <v>130</v>
      </c>
      <c r="C12" s="299"/>
      <c r="D12" s="300" t="s">
        <v>17</v>
      </c>
      <c r="E12" s="300">
        <v>1158</v>
      </c>
      <c r="F12" s="179">
        <v>196</v>
      </c>
      <c r="G12" s="181">
        <v>180</v>
      </c>
      <c r="H12" s="181">
        <v>180</v>
      </c>
      <c r="I12" s="181">
        <v>180</v>
      </c>
      <c r="J12" s="190"/>
      <c r="K12" s="191"/>
      <c r="L12" s="191"/>
      <c r="M12" s="191"/>
      <c r="N12" s="191"/>
      <c r="O12" s="191"/>
      <c r="P12" s="311">
        <f t="shared" si="0"/>
        <v>736</v>
      </c>
      <c r="Q12" s="181" t="s">
        <v>224</v>
      </c>
      <c r="R12" s="188"/>
      <c r="S12" s="141"/>
    </row>
    <row r="13" spans="1:19" ht="18.75" x14ac:dyDescent="0.25">
      <c r="A13" s="113">
        <v>7</v>
      </c>
      <c r="B13" s="298" t="s">
        <v>16</v>
      </c>
      <c r="C13" s="299"/>
      <c r="D13" s="300" t="s">
        <v>17</v>
      </c>
      <c r="E13" s="300">
        <v>1065</v>
      </c>
      <c r="F13" s="365">
        <v>240</v>
      </c>
      <c r="G13" s="366">
        <v>180</v>
      </c>
      <c r="H13" s="366">
        <v>135</v>
      </c>
      <c r="I13" s="366">
        <v>180</v>
      </c>
      <c r="J13" s="181"/>
      <c r="K13" s="174"/>
      <c r="L13" s="174"/>
      <c r="M13" s="181"/>
      <c r="N13" s="181"/>
      <c r="O13" s="181"/>
      <c r="P13" s="311">
        <f t="shared" si="0"/>
        <v>735</v>
      </c>
      <c r="Q13" s="181" t="s">
        <v>225</v>
      </c>
      <c r="R13" s="188"/>
      <c r="S13" s="141"/>
    </row>
    <row r="14" spans="1:19" ht="18.75" x14ac:dyDescent="0.25">
      <c r="A14" s="113">
        <v>8</v>
      </c>
      <c r="B14" s="131" t="s">
        <v>48</v>
      </c>
      <c r="C14" s="132"/>
      <c r="D14" s="84" t="s">
        <v>18</v>
      </c>
      <c r="E14" s="84">
        <v>2361</v>
      </c>
      <c r="F14" s="179">
        <v>240</v>
      </c>
      <c r="G14" s="181">
        <v>180</v>
      </c>
      <c r="H14" s="181">
        <v>131</v>
      </c>
      <c r="I14" s="181">
        <v>180</v>
      </c>
      <c r="J14" s="181"/>
      <c r="K14" s="174"/>
      <c r="L14" s="174"/>
      <c r="M14" s="181"/>
      <c r="N14" s="181"/>
      <c r="O14" s="181"/>
      <c r="P14" s="311">
        <f t="shared" si="0"/>
        <v>731</v>
      </c>
      <c r="Q14" s="181" t="s">
        <v>226</v>
      </c>
      <c r="R14" s="188"/>
      <c r="S14" s="141"/>
    </row>
    <row r="15" spans="1:19" ht="18.75" x14ac:dyDescent="0.25">
      <c r="A15" s="113">
        <v>9</v>
      </c>
      <c r="B15" s="298" t="s">
        <v>192</v>
      </c>
      <c r="C15" s="299"/>
      <c r="D15" s="300" t="s">
        <v>26</v>
      </c>
      <c r="E15" s="301" t="s">
        <v>193</v>
      </c>
      <c r="F15" s="365">
        <v>240</v>
      </c>
      <c r="G15" s="366">
        <v>180</v>
      </c>
      <c r="H15" s="366">
        <v>180</v>
      </c>
      <c r="I15" s="366">
        <v>130</v>
      </c>
      <c r="J15" s="190"/>
      <c r="K15" s="191"/>
      <c r="L15" s="191"/>
      <c r="M15" s="191"/>
      <c r="N15" s="191"/>
      <c r="O15" s="191"/>
      <c r="P15" s="311">
        <f t="shared" si="0"/>
        <v>730</v>
      </c>
      <c r="Q15" s="181" t="s">
        <v>227</v>
      </c>
      <c r="R15" s="188"/>
      <c r="S15" s="141"/>
    </row>
    <row r="16" spans="1:19" ht="18.75" x14ac:dyDescent="0.25">
      <c r="A16" s="113">
        <v>10</v>
      </c>
      <c r="B16" s="131" t="s">
        <v>47</v>
      </c>
      <c r="C16" s="132"/>
      <c r="D16" s="84" t="s">
        <v>18</v>
      </c>
      <c r="E16" s="361">
        <v>3279</v>
      </c>
      <c r="F16" s="179">
        <v>240</v>
      </c>
      <c r="G16" s="181">
        <v>180</v>
      </c>
      <c r="H16" s="181">
        <v>125</v>
      </c>
      <c r="I16" s="181">
        <v>180</v>
      </c>
      <c r="J16" s="181"/>
      <c r="K16" s="174"/>
      <c r="L16" s="174"/>
      <c r="M16" s="181"/>
      <c r="N16" s="181"/>
      <c r="O16" s="181"/>
      <c r="P16" s="311">
        <f t="shared" si="0"/>
        <v>725</v>
      </c>
      <c r="Q16" s="181" t="s">
        <v>228</v>
      </c>
      <c r="R16" s="188"/>
      <c r="S16" s="141"/>
    </row>
    <row r="17" spans="1:19" ht="18.75" x14ac:dyDescent="0.25">
      <c r="A17" s="113">
        <v>11</v>
      </c>
      <c r="B17" s="298" t="s">
        <v>24</v>
      </c>
      <c r="C17" s="299"/>
      <c r="D17" s="300" t="s">
        <v>18</v>
      </c>
      <c r="E17" s="300">
        <v>4848</v>
      </c>
      <c r="F17" s="365">
        <v>240</v>
      </c>
      <c r="G17" s="366">
        <v>122</v>
      </c>
      <c r="H17" s="366">
        <v>180</v>
      </c>
      <c r="I17" s="366">
        <v>180</v>
      </c>
      <c r="J17" s="181"/>
      <c r="K17" s="174"/>
      <c r="L17" s="174"/>
      <c r="M17" s="181"/>
      <c r="N17" s="181"/>
      <c r="O17" s="181"/>
      <c r="P17" s="311">
        <f t="shared" si="0"/>
        <v>722</v>
      </c>
      <c r="Q17" s="368" t="s">
        <v>262</v>
      </c>
      <c r="R17" s="188"/>
      <c r="S17" s="141"/>
    </row>
    <row r="18" spans="1:19" ht="18.75" x14ac:dyDescent="0.25">
      <c r="A18" s="113">
        <v>12</v>
      </c>
      <c r="B18" s="298" t="s">
        <v>52</v>
      </c>
      <c r="C18" s="299"/>
      <c r="D18" s="300" t="s">
        <v>15</v>
      </c>
      <c r="E18" s="300">
        <v>1150</v>
      </c>
      <c r="F18" s="179">
        <v>240</v>
      </c>
      <c r="G18" s="181">
        <v>180</v>
      </c>
      <c r="H18" s="181">
        <v>137</v>
      </c>
      <c r="I18" s="181">
        <v>165</v>
      </c>
      <c r="J18" s="181"/>
      <c r="K18" s="174"/>
      <c r="L18" s="174"/>
      <c r="M18" s="174"/>
      <c r="N18" s="174"/>
      <c r="O18" s="174"/>
      <c r="P18" s="311">
        <f t="shared" si="0"/>
        <v>722</v>
      </c>
      <c r="Q18" s="368" t="s">
        <v>262</v>
      </c>
      <c r="R18" s="188"/>
      <c r="S18" s="141"/>
    </row>
    <row r="19" spans="1:19" ht="18.75" x14ac:dyDescent="0.25">
      <c r="A19" s="113">
        <v>13</v>
      </c>
      <c r="B19" s="298" t="s">
        <v>82</v>
      </c>
      <c r="C19" s="299"/>
      <c r="D19" s="300" t="s">
        <v>15</v>
      </c>
      <c r="E19" s="301">
        <v>330</v>
      </c>
      <c r="F19" s="365">
        <v>240</v>
      </c>
      <c r="G19" s="366">
        <v>180</v>
      </c>
      <c r="H19" s="366">
        <v>180</v>
      </c>
      <c r="I19" s="366">
        <v>119</v>
      </c>
      <c r="J19" s="181"/>
      <c r="K19" s="174"/>
      <c r="L19" s="174"/>
      <c r="M19" s="174"/>
      <c r="N19" s="174"/>
      <c r="O19" s="174"/>
      <c r="P19" s="311">
        <f t="shared" si="0"/>
        <v>719</v>
      </c>
      <c r="Q19" s="181" t="s">
        <v>230</v>
      </c>
      <c r="R19" s="188"/>
      <c r="S19" s="141"/>
    </row>
    <row r="20" spans="1:19" ht="18.75" x14ac:dyDescent="0.25">
      <c r="A20" s="113">
        <v>14</v>
      </c>
      <c r="B20" s="298" t="s">
        <v>129</v>
      </c>
      <c r="C20" s="299"/>
      <c r="D20" s="300" t="s">
        <v>17</v>
      </c>
      <c r="E20" s="300">
        <v>1078</v>
      </c>
      <c r="F20" s="179">
        <v>176</v>
      </c>
      <c r="G20" s="181">
        <v>180</v>
      </c>
      <c r="H20" s="181">
        <v>180</v>
      </c>
      <c r="I20" s="181">
        <v>180</v>
      </c>
      <c r="J20" s="181"/>
      <c r="K20" s="174"/>
      <c r="L20" s="174"/>
      <c r="M20" s="174"/>
      <c r="N20" s="174"/>
      <c r="O20" s="174"/>
      <c r="P20" s="311">
        <f t="shared" si="0"/>
        <v>716</v>
      </c>
      <c r="Q20" s="181" t="s">
        <v>231</v>
      </c>
      <c r="R20" s="188"/>
      <c r="S20" s="141"/>
    </row>
    <row r="21" spans="1:19" ht="18.75" x14ac:dyDescent="0.25">
      <c r="A21" s="113">
        <v>15</v>
      </c>
      <c r="B21" s="356" t="s">
        <v>63</v>
      </c>
      <c r="C21" s="299"/>
      <c r="D21" s="300" t="s">
        <v>15</v>
      </c>
      <c r="E21" s="300">
        <v>496</v>
      </c>
      <c r="F21" s="365">
        <v>240</v>
      </c>
      <c r="G21" s="366">
        <v>152</v>
      </c>
      <c r="H21" s="366">
        <v>143</v>
      </c>
      <c r="I21" s="366">
        <v>180</v>
      </c>
      <c r="J21" s="181"/>
      <c r="K21" s="174"/>
      <c r="L21" s="174"/>
      <c r="M21" s="174"/>
      <c r="N21" s="174"/>
      <c r="O21" s="174"/>
      <c r="P21" s="311">
        <f t="shared" si="0"/>
        <v>715</v>
      </c>
      <c r="Q21" s="181" t="s">
        <v>232</v>
      </c>
      <c r="R21" s="188"/>
      <c r="S21" s="141"/>
    </row>
    <row r="22" spans="1:19" ht="18.75" x14ac:dyDescent="0.25">
      <c r="A22" s="113">
        <v>16</v>
      </c>
      <c r="B22" s="364" t="s">
        <v>56</v>
      </c>
      <c r="C22" s="299" t="s">
        <v>10</v>
      </c>
      <c r="D22" s="300" t="s">
        <v>15</v>
      </c>
      <c r="E22" s="300">
        <v>182</v>
      </c>
      <c r="F22" s="179">
        <v>167</v>
      </c>
      <c r="G22" s="181">
        <v>159</v>
      </c>
      <c r="H22" s="181">
        <v>180</v>
      </c>
      <c r="I22" s="181">
        <v>180</v>
      </c>
      <c r="J22" s="181"/>
      <c r="K22" s="174"/>
      <c r="L22" s="174"/>
      <c r="M22" s="174"/>
      <c r="N22" s="174"/>
      <c r="O22" s="174"/>
      <c r="P22" s="311">
        <f t="shared" si="0"/>
        <v>686</v>
      </c>
      <c r="Q22" s="181" t="s">
        <v>233</v>
      </c>
      <c r="R22" s="192" t="s">
        <v>219</v>
      </c>
      <c r="S22" s="141"/>
    </row>
    <row r="23" spans="1:19" ht="18.75" x14ac:dyDescent="0.25">
      <c r="A23" s="113">
        <v>17</v>
      </c>
      <c r="B23" s="298" t="s">
        <v>263</v>
      </c>
      <c r="C23" s="299"/>
      <c r="D23" s="300" t="s">
        <v>15</v>
      </c>
      <c r="E23" s="300">
        <v>1090</v>
      </c>
      <c r="F23" s="365">
        <v>240</v>
      </c>
      <c r="G23" s="366">
        <v>180</v>
      </c>
      <c r="H23" s="366">
        <v>76</v>
      </c>
      <c r="I23" s="366">
        <v>180</v>
      </c>
      <c r="J23" s="181"/>
      <c r="K23" s="174"/>
      <c r="L23" s="174"/>
      <c r="M23" s="174"/>
      <c r="N23" s="174"/>
      <c r="O23" s="174"/>
      <c r="P23" s="311">
        <f t="shared" si="0"/>
        <v>676</v>
      </c>
      <c r="Q23" s="181" t="s">
        <v>234</v>
      </c>
      <c r="R23" s="188"/>
      <c r="S23" s="141"/>
    </row>
    <row r="24" spans="1:19" ht="18.75" x14ac:dyDescent="0.25">
      <c r="A24" s="113">
        <v>18</v>
      </c>
      <c r="B24" s="298" t="s">
        <v>139</v>
      </c>
      <c r="C24" s="299" t="s">
        <v>10</v>
      </c>
      <c r="D24" s="300" t="s">
        <v>15</v>
      </c>
      <c r="E24" s="300">
        <v>110</v>
      </c>
      <c r="F24" s="179">
        <v>182</v>
      </c>
      <c r="G24" s="181">
        <v>180</v>
      </c>
      <c r="H24" s="181">
        <v>180</v>
      </c>
      <c r="I24" s="181">
        <v>120</v>
      </c>
      <c r="J24" s="181"/>
      <c r="K24" s="174"/>
      <c r="L24" s="174"/>
      <c r="M24" s="174"/>
      <c r="N24" s="174"/>
      <c r="O24" s="174"/>
      <c r="P24" s="311">
        <f t="shared" si="0"/>
        <v>662</v>
      </c>
      <c r="Q24" s="181" t="s">
        <v>235</v>
      </c>
      <c r="R24" s="192" t="s">
        <v>220</v>
      </c>
      <c r="S24" s="141"/>
    </row>
    <row r="25" spans="1:19" ht="18.75" x14ac:dyDescent="0.25">
      <c r="A25" s="113">
        <v>19</v>
      </c>
      <c r="B25" s="298" t="s">
        <v>104</v>
      </c>
      <c r="C25" s="299"/>
      <c r="D25" s="300" t="s">
        <v>18</v>
      </c>
      <c r="E25" s="300">
        <v>246</v>
      </c>
      <c r="F25" s="365">
        <v>170</v>
      </c>
      <c r="G25" s="366">
        <v>176</v>
      </c>
      <c r="H25" s="366">
        <v>180</v>
      </c>
      <c r="I25" s="366">
        <v>131</v>
      </c>
      <c r="J25" s="181"/>
      <c r="K25" s="174"/>
      <c r="L25" s="174"/>
      <c r="M25" s="174"/>
      <c r="N25" s="174"/>
      <c r="O25" s="174"/>
      <c r="P25" s="311">
        <f t="shared" si="0"/>
        <v>657</v>
      </c>
      <c r="Q25" s="181" t="s">
        <v>236</v>
      </c>
      <c r="R25" s="188"/>
      <c r="S25" s="141"/>
    </row>
    <row r="26" spans="1:19" ht="18.75" x14ac:dyDescent="0.25">
      <c r="A26" s="113">
        <v>20</v>
      </c>
      <c r="B26" s="298" t="s">
        <v>62</v>
      </c>
      <c r="C26" s="299"/>
      <c r="D26" s="300" t="s">
        <v>15</v>
      </c>
      <c r="E26" s="300">
        <v>119</v>
      </c>
      <c r="F26" s="179">
        <v>218</v>
      </c>
      <c r="G26" s="181">
        <v>125</v>
      </c>
      <c r="H26" s="181">
        <v>180</v>
      </c>
      <c r="I26" s="181">
        <v>130</v>
      </c>
      <c r="J26" s="181"/>
      <c r="K26" s="174"/>
      <c r="L26" s="174"/>
      <c r="M26" s="174"/>
      <c r="N26" s="174"/>
      <c r="O26" s="174"/>
      <c r="P26" s="311">
        <f t="shared" si="0"/>
        <v>653</v>
      </c>
      <c r="Q26" s="181" t="s">
        <v>237</v>
      </c>
      <c r="R26" s="188"/>
      <c r="S26" s="141"/>
    </row>
    <row r="27" spans="1:19" ht="18.75" x14ac:dyDescent="0.25">
      <c r="A27" s="113">
        <v>21</v>
      </c>
      <c r="B27" s="27" t="s">
        <v>196</v>
      </c>
      <c r="C27" s="132" t="s">
        <v>10</v>
      </c>
      <c r="D27" s="84" t="s">
        <v>19</v>
      </c>
      <c r="E27" s="84">
        <v>7197</v>
      </c>
      <c r="F27" s="365">
        <v>240</v>
      </c>
      <c r="G27" s="366">
        <v>147</v>
      </c>
      <c r="H27" s="366">
        <v>180</v>
      </c>
      <c r="I27" s="366">
        <v>78</v>
      </c>
      <c r="J27" s="181"/>
      <c r="K27" s="174"/>
      <c r="L27" s="174"/>
      <c r="M27" s="174"/>
      <c r="N27" s="174"/>
      <c r="O27" s="174"/>
      <c r="P27" s="311">
        <f t="shared" si="0"/>
        <v>645</v>
      </c>
      <c r="Q27" s="181" t="s">
        <v>238</v>
      </c>
      <c r="R27" s="192" t="s">
        <v>221</v>
      </c>
      <c r="S27" s="141"/>
    </row>
    <row r="28" spans="1:19" ht="18.75" x14ac:dyDescent="0.25">
      <c r="A28" s="113">
        <v>22</v>
      </c>
      <c r="B28" s="298" t="s">
        <v>58</v>
      </c>
      <c r="C28" s="299"/>
      <c r="D28" s="300" t="s">
        <v>15</v>
      </c>
      <c r="E28" s="301" t="s">
        <v>59</v>
      </c>
      <c r="F28" s="179">
        <v>192</v>
      </c>
      <c r="G28" s="181">
        <v>180</v>
      </c>
      <c r="H28" s="181">
        <v>173</v>
      </c>
      <c r="I28" s="181">
        <v>95</v>
      </c>
      <c r="J28" s="181"/>
      <c r="K28" s="174"/>
      <c r="L28" s="174"/>
      <c r="M28" s="174"/>
      <c r="N28" s="174"/>
      <c r="O28" s="174"/>
      <c r="P28" s="311">
        <f t="shared" si="0"/>
        <v>640</v>
      </c>
      <c r="Q28" s="181" t="s">
        <v>239</v>
      </c>
      <c r="R28" s="192"/>
      <c r="S28" s="141"/>
    </row>
    <row r="29" spans="1:19" ht="18.75" x14ac:dyDescent="0.25">
      <c r="A29" s="113">
        <v>23</v>
      </c>
      <c r="B29" s="298" t="s">
        <v>191</v>
      </c>
      <c r="C29" s="299"/>
      <c r="D29" s="300" t="s">
        <v>18</v>
      </c>
      <c r="E29" s="301" t="s">
        <v>190</v>
      </c>
      <c r="F29" s="365">
        <v>230</v>
      </c>
      <c r="G29" s="366">
        <v>180</v>
      </c>
      <c r="H29" s="366">
        <v>121</v>
      </c>
      <c r="I29" s="366">
        <v>100</v>
      </c>
      <c r="J29" s="181"/>
      <c r="K29" s="174"/>
      <c r="L29" s="174"/>
      <c r="M29" s="174"/>
      <c r="N29" s="174"/>
      <c r="O29" s="174"/>
      <c r="P29" s="311">
        <f t="shared" si="0"/>
        <v>631</v>
      </c>
      <c r="Q29" s="181" t="s">
        <v>240</v>
      </c>
      <c r="R29" s="188"/>
      <c r="S29" s="141"/>
    </row>
    <row r="30" spans="1:19" ht="18.75" x14ac:dyDescent="0.25">
      <c r="A30" s="113">
        <v>24</v>
      </c>
      <c r="B30" s="298" t="s">
        <v>107</v>
      </c>
      <c r="C30" s="299"/>
      <c r="D30" s="300" t="s">
        <v>18</v>
      </c>
      <c r="E30" s="300">
        <v>1981</v>
      </c>
      <c r="F30" s="179">
        <v>240</v>
      </c>
      <c r="G30" s="181">
        <v>180</v>
      </c>
      <c r="H30" s="181">
        <v>180</v>
      </c>
      <c r="I30" s="181">
        <v>21</v>
      </c>
      <c r="J30" s="181"/>
      <c r="K30" s="174"/>
      <c r="L30" s="174"/>
      <c r="M30" s="174"/>
      <c r="N30" s="174"/>
      <c r="O30" s="174"/>
      <c r="P30" s="311">
        <f t="shared" si="0"/>
        <v>621</v>
      </c>
      <c r="Q30" s="181" t="s">
        <v>241</v>
      </c>
      <c r="R30" s="188"/>
      <c r="S30" s="141"/>
    </row>
    <row r="31" spans="1:19" ht="18.75" x14ac:dyDescent="0.25">
      <c r="A31" s="113">
        <v>25</v>
      </c>
      <c r="B31" s="298" t="s">
        <v>156</v>
      </c>
      <c r="C31" s="299"/>
      <c r="D31" s="300" t="s">
        <v>25</v>
      </c>
      <c r="E31" s="300">
        <v>104</v>
      </c>
      <c r="F31" s="365">
        <v>139</v>
      </c>
      <c r="G31" s="366">
        <v>180</v>
      </c>
      <c r="H31" s="366">
        <v>180</v>
      </c>
      <c r="I31" s="366">
        <v>117</v>
      </c>
      <c r="J31" s="181"/>
      <c r="K31" s="174"/>
      <c r="L31" s="174"/>
      <c r="M31" s="174"/>
      <c r="N31" s="174"/>
      <c r="O31" s="174"/>
      <c r="P31" s="311">
        <f t="shared" si="0"/>
        <v>616</v>
      </c>
      <c r="Q31" s="181" t="s">
        <v>242</v>
      </c>
      <c r="R31" s="188"/>
      <c r="S31" s="141"/>
    </row>
    <row r="32" spans="1:19" ht="18.75" x14ac:dyDescent="0.25">
      <c r="A32" s="113">
        <v>26</v>
      </c>
      <c r="B32" s="298" t="s">
        <v>177</v>
      </c>
      <c r="C32" s="299"/>
      <c r="D32" s="300" t="s">
        <v>26</v>
      </c>
      <c r="E32" s="301" t="s">
        <v>264</v>
      </c>
      <c r="F32" s="179">
        <v>240</v>
      </c>
      <c r="G32" s="181">
        <v>180</v>
      </c>
      <c r="H32" s="181">
        <v>67</v>
      </c>
      <c r="I32" s="181">
        <v>127</v>
      </c>
      <c r="J32" s="181"/>
      <c r="K32" s="174"/>
      <c r="L32" s="174"/>
      <c r="M32" s="174"/>
      <c r="N32" s="174"/>
      <c r="O32" s="174"/>
      <c r="P32" s="311">
        <f t="shared" si="0"/>
        <v>614</v>
      </c>
      <c r="Q32" s="181" t="s">
        <v>243</v>
      </c>
      <c r="R32" s="188"/>
      <c r="S32" s="141"/>
    </row>
    <row r="33" spans="1:19" ht="18.75" x14ac:dyDescent="0.25">
      <c r="A33" s="113">
        <v>27</v>
      </c>
      <c r="B33" s="298" t="s">
        <v>160</v>
      </c>
      <c r="C33" s="299" t="s">
        <v>10</v>
      </c>
      <c r="D33" s="300" t="s">
        <v>152</v>
      </c>
      <c r="E33" s="300">
        <v>1230</v>
      </c>
      <c r="F33" s="365">
        <v>240</v>
      </c>
      <c r="G33" s="366">
        <v>180</v>
      </c>
      <c r="H33" s="366">
        <v>180</v>
      </c>
      <c r="I33" s="366">
        <v>0</v>
      </c>
      <c r="J33" s="181"/>
      <c r="K33" s="118"/>
      <c r="L33" s="118"/>
      <c r="M33" s="118"/>
      <c r="N33" s="118"/>
      <c r="O33" s="118"/>
      <c r="P33" s="311">
        <v>600</v>
      </c>
      <c r="Q33" s="181" t="s">
        <v>244</v>
      </c>
      <c r="R33" s="188" t="s">
        <v>222</v>
      </c>
      <c r="S33" s="141"/>
    </row>
    <row r="34" spans="1:19" ht="18.75" x14ac:dyDescent="0.25">
      <c r="A34" s="113">
        <v>28</v>
      </c>
      <c r="B34" s="131" t="s">
        <v>50</v>
      </c>
      <c r="C34" s="132"/>
      <c r="D34" s="84" t="s">
        <v>51</v>
      </c>
      <c r="E34" s="84" t="s">
        <v>55</v>
      </c>
      <c r="F34" s="179">
        <v>240</v>
      </c>
      <c r="G34" s="181">
        <v>180</v>
      </c>
      <c r="H34" s="181">
        <v>180</v>
      </c>
      <c r="I34" s="181">
        <v>0</v>
      </c>
      <c r="J34" s="181"/>
      <c r="K34" s="118"/>
      <c r="L34" s="118"/>
      <c r="M34" s="118"/>
      <c r="N34" s="118"/>
      <c r="O34" s="118"/>
      <c r="P34" s="311">
        <v>600</v>
      </c>
      <c r="Q34" s="181" t="s">
        <v>245</v>
      </c>
      <c r="R34" s="188"/>
      <c r="S34" s="141"/>
    </row>
    <row r="35" spans="1:19" ht="18.75" x14ac:dyDescent="0.25">
      <c r="A35" s="113">
        <v>29</v>
      </c>
      <c r="B35" s="298" t="s">
        <v>198</v>
      </c>
      <c r="C35" s="299"/>
      <c r="D35" s="300" t="s">
        <v>17</v>
      </c>
      <c r="E35" s="300">
        <v>1142</v>
      </c>
      <c r="F35" s="365">
        <v>172</v>
      </c>
      <c r="G35" s="366">
        <v>180</v>
      </c>
      <c r="H35" s="366">
        <v>40</v>
      </c>
      <c r="I35" s="366">
        <v>180</v>
      </c>
      <c r="J35" s="181"/>
      <c r="K35" s="118"/>
      <c r="L35" s="118"/>
      <c r="M35" s="118"/>
      <c r="N35" s="118"/>
      <c r="O35" s="118"/>
      <c r="P35" s="311">
        <f t="shared" si="0"/>
        <v>572</v>
      </c>
      <c r="Q35" s="181" t="s">
        <v>246</v>
      </c>
      <c r="R35" s="188"/>
      <c r="S35" s="141"/>
    </row>
    <row r="36" spans="1:19" ht="18.75" x14ac:dyDescent="0.25">
      <c r="A36" s="113">
        <v>30</v>
      </c>
      <c r="B36" s="292" t="s">
        <v>213</v>
      </c>
      <c r="C36" s="299" t="s">
        <v>10</v>
      </c>
      <c r="D36" s="132" t="s">
        <v>15</v>
      </c>
      <c r="E36" s="87">
        <v>180</v>
      </c>
      <c r="F36" s="179">
        <v>151</v>
      </c>
      <c r="G36" s="181">
        <v>180</v>
      </c>
      <c r="H36" s="181">
        <v>180</v>
      </c>
      <c r="I36" s="181">
        <v>50</v>
      </c>
      <c r="J36" s="181"/>
      <c r="K36" s="118"/>
      <c r="L36" s="118"/>
      <c r="M36" s="118"/>
      <c r="N36" s="118"/>
      <c r="O36" s="118"/>
      <c r="P36" s="311">
        <f t="shared" si="0"/>
        <v>561</v>
      </c>
      <c r="Q36" s="181" t="s">
        <v>247</v>
      </c>
      <c r="R36" s="188" t="s">
        <v>223</v>
      </c>
      <c r="S36" s="141"/>
    </row>
    <row r="37" spans="1:19" ht="18.75" x14ac:dyDescent="0.25">
      <c r="A37" s="113">
        <v>31</v>
      </c>
      <c r="B37" s="357" t="s">
        <v>131</v>
      </c>
      <c r="C37" s="358"/>
      <c r="D37" s="359" t="s">
        <v>17</v>
      </c>
      <c r="E37" s="360">
        <v>1130</v>
      </c>
      <c r="F37" s="365">
        <v>207</v>
      </c>
      <c r="G37" s="366">
        <v>180</v>
      </c>
      <c r="H37" s="366">
        <v>88</v>
      </c>
      <c r="I37" s="366">
        <v>75</v>
      </c>
      <c r="J37" s="181"/>
      <c r="K37" s="139"/>
      <c r="L37" s="139"/>
      <c r="M37" s="139"/>
      <c r="N37" s="139"/>
      <c r="O37" s="139"/>
      <c r="P37" s="311">
        <f t="shared" si="0"/>
        <v>550</v>
      </c>
      <c r="Q37" s="181" t="s">
        <v>248</v>
      </c>
      <c r="R37" s="189"/>
      <c r="S37" s="141"/>
    </row>
    <row r="38" spans="1:19" ht="18.75" x14ac:dyDescent="0.25">
      <c r="A38" s="113">
        <v>32</v>
      </c>
      <c r="B38" s="298" t="s">
        <v>161</v>
      </c>
      <c r="C38" s="299"/>
      <c r="D38" s="300" t="s">
        <v>152</v>
      </c>
      <c r="E38" s="300">
        <v>1231</v>
      </c>
      <c r="F38" s="179">
        <v>147</v>
      </c>
      <c r="G38" s="181">
        <v>180</v>
      </c>
      <c r="H38" s="181">
        <v>117</v>
      </c>
      <c r="I38" s="181">
        <v>89</v>
      </c>
      <c r="J38" s="181"/>
      <c r="K38" s="139"/>
      <c r="L38" s="139"/>
      <c r="M38" s="139"/>
      <c r="N38" s="139"/>
      <c r="O38" s="139"/>
      <c r="P38" s="311">
        <f t="shared" si="0"/>
        <v>533</v>
      </c>
      <c r="Q38" s="181" t="s">
        <v>249</v>
      </c>
      <c r="R38" s="189"/>
      <c r="S38" s="141"/>
    </row>
    <row r="39" spans="1:19" ht="18.75" x14ac:dyDescent="0.25">
      <c r="A39" s="113">
        <v>33</v>
      </c>
      <c r="B39" s="27" t="s">
        <v>197</v>
      </c>
      <c r="C39" s="132" t="s">
        <v>10</v>
      </c>
      <c r="D39" s="84" t="s">
        <v>19</v>
      </c>
      <c r="E39" s="84">
        <v>7194</v>
      </c>
      <c r="F39" s="365">
        <v>115</v>
      </c>
      <c r="G39" s="366">
        <v>146</v>
      </c>
      <c r="H39" s="366">
        <v>180</v>
      </c>
      <c r="I39" s="366">
        <v>74</v>
      </c>
      <c r="J39" s="181"/>
      <c r="K39" s="139"/>
      <c r="L39" s="139"/>
      <c r="M39" s="139"/>
      <c r="N39" s="139"/>
      <c r="O39" s="139"/>
      <c r="P39" s="311">
        <f t="shared" si="0"/>
        <v>515</v>
      </c>
      <c r="Q39" s="181" t="s">
        <v>250</v>
      </c>
      <c r="R39" s="188" t="s">
        <v>224</v>
      </c>
      <c r="S39" s="141"/>
    </row>
    <row r="40" spans="1:19" ht="18.75" x14ac:dyDescent="0.25">
      <c r="A40" s="113">
        <v>34</v>
      </c>
      <c r="B40" s="131" t="s">
        <v>181</v>
      </c>
      <c r="C40" s="132"/>
      <c r="D40" s="84" t="s">
        <v>18</v>
      </c>
      <c r="E40" s="84">
        <v>1742</v>
      </c>
      <c r="F40" s="179">
        <v>240</v>
      </c>
      <c r="G40" s="181">
        <v>76</v>
      </c>
      <c r="H40" s="181">
        <v>180</v>
      </c>
      <c r="I40" s="181">
        <v>0</v>
      </c>
      <c r="J40" s="181"/>
      <c r="K40" s="139"/>
      <c r="L40" s="139"/>
      <c r="M40" s="139"/>
      <c r="N40" s="139"/>
      <c r="O40" s="139"/>
      <c r="P40" s="311">
        <f t="shared" si="0"/>
        <v>496</v>
      </c>
      <c r="Q40" s="181" t="s">
        <v>251</v>
      </c>
      <c r="R40" s="189"/>
      <c r="S40" s="141"/>
    </row>
    <row r="41" spans="1:19" ht="18.75" x14ac:dyDescent="0.25">
      <c r="A41" s="113">
        <v>35</v>
      </c>
      <c r="B41" s="131" t="s">
        <v>155</v>
      </c>
      <c r="C41" s="132"/>
      <c r="D41" s="84" t="s">
        <v>19</v>
      </c>
      <c r="E41" s="84">
        <v>6634</v>
      </c>
      <c r="F41" s="365">
        <v>87</v>
      </c>
      <c r="G41" s="366">
        <v>148</v>
      </c>
      <c r="H41" s="366">
        <v>130</v>
      </c>
      <c r="I41" s="366">
        <v>119</v>
      </c>
      <c r="J41" s="181"/>
      <c r="K41" s="139"/>
      <c r="L41" s="139"/>
      <c r="M41" s="139"/>
      <c r="N41" s="139"/>
      <c r="O41" s="139"/>
      <c r="P41" s="311">
        <f t="shared" si="0"/>
        <v>484</v>
      </c>
      <c r="Q41" s="181" t="s">
        <v>252</v>
      </c>
      <c r="R41" s="189"/>
      <c r="S41" s="141"/>
    </row>
    <row r="42" spans="1:19" ht="18.75" x14ac:dyDescent="0.25">
      <c r="A42" s="113">
        <v>36</v>
      </c>
      <c r="B42" s="298" t="s">
        <v>199</v>
      </c>
      <c r="C42" s="299" t="s">
        <v>10</v>
      </c>
      <c r="D42" s="300" t="s">
        <v>17</v>
      </c>
      <c r="E42" s="300">
        <v>1335</v>
      </c>
      <c r="F42" s="179">
        <v>108</v>
      </c>
      <c r="G42" s="181">
        <v>93</v>
      </c>
      <c r="H42" s="181">
        <v>144</v>
      </c>
      <c r="I42" s="181">
        <v>107</v>
      </c>
      <c r="J42" s="181"/>
      <c r="K42" s="139"/>
      <c r="L42" s="139"/>
      <c r="M42" s="139"/>
      <c r="N42" s="139"/>
      <c r="O42" s="139"/>
      <c r="P42" s="311">
        <f t="shared" si="0"/>
        <v>452</v>
      </c>
      <c r="Q42" s="181" t="s">
        <v>253</v>
      </c>
      <c r="R42" s="188" t="s">
        <v>225</v>
      </c>
      <c r="S42" s="141"/>
    </row>
    <row r="43" spans="1:19" ht="18.75" x14ac:dyDescent="0.25">
      <c r="A43" s="113">
        <v>37</v>
      </c>
      <c r="B43" s="298" t="s">
        <v>66</v>
      </c>
      <c r="C43" s="299"/>
      <c r="D43" s="300" t="s">
        <v>15</v>
      </c>
      <c r="E43" s="300">
        <v>818</v>
      </c>
      <c r="F43" s="365">
        <v>39</v>
      </c>
      <c r="G43" s="366">
        <v>91</v>
      </c>
      <c r="H43" s="366">
        <v>114</v>
      </c>
      <c r="I43" s="366">
        <v>180</v>
      </c>
      <c r="J43" s="181"/>
      <c r="K43" s="139"/>
      <c r="L43" s="139"/>
      <c r="M43" s="139"/>
      <c r="N43" s="139"/>
      <c r="O43" s="139"/>
      <c r="P43" s="311">
        <f t="shared" si="0"/>
        <v>424</v>
      </c>
      <c r="Q43" s="181" t="s">
        <v>254</v>
      </c>
      <c r="R43" s="188"/>
      <c r="S43" s="141"/>
    </row>
    <row r="44" spans="1:19" ht="18.75" x14ac:dyDescent="0.25">
      <c r="A44" s="113">
        <v>38</v>
      </c>
      <c r="B44" s="131" t="s">
        <v>179</v>
      </c>
      <c r="C44" s="132"/>
      <c r="D44" s="84" t="s">
        <v>18</v>
      </c>
      <c r="E44" s="84">
        <v>4728</v>
      </c>
      <c r="F44" s="179">
        <v>240</v>
      </c>
      <c r="G44" s="181">
        <v>180</v>
      </c>
      <c r="H44" s="181">
        <v>0</v>
      </c>
      <c r="I44" s="181">
        <v>0</v>
      </c>
      <c r="J44" s="30"/>
      <c r="K44" s="30"/>
      <c r="L44" s="30"/>
      <c r="M44" s="30"/>
      <c r="N44" s="30"/>
      <c r="O44" s="30"/>
      <c r="P44" s="311">
        <f t="shared" si="0"/>
        <v>420</v>
      </c>
      <c r="Q44" s="181" t="s">
        <v>255</v>
      </c>
      <c r="R44" s="369"/>
      <c r="S44" s="141"/>
    </row>
    <row r="45" spans="1:19" ht="18.75" x14ac:dyDescent="0.25">
      <c r="A45" s="113">
        <v>39</v>
      </c>
      <c r="B45" s="292" t="s">
        <v>214</v>
      </c>
      <c r="C45" s="299" t="s">
        <v>10</v>
      </c>
      <c r="D45" s="300" t="s">
        <v>15</v>
      </c>
      <c r="E45" s="84">
        <v>174</v>
      </c>
      <c r="F45" s="365">
        <v>102</v>
      </c>
      <c r="G45" s="366">
        <v>125</v>
      </c>
      <c r="H45" s="366">
        <v>114</v>
      </c>
      <c r="I45" s="366">
        <v>53</v>
      </c>
      <c r="J45" s="133"/>
      <c r="K45" s="133"/>
      <c r="L45" s="133"/>
      <c r="M45" s="133"/>
      <c r="N45" s="30"/>
      <c r="O45" s="30"/>
      <c r="P45" s="311">
        <f t="shared" si="0"/>
        <v>394</v>
      </c>
      <c r="Q45" s="181" t="s">
        <v>256</v>
      </c>
      <c r="R45" s="369" t="s">
        <v>226</v>
      </c>
      <c r="S45" s="141"/>
    </row>
    <row r="46" spans="1:19" ht="18.75" x14ac:dyDescent="0.25">
      <c r="A46" s="113">
        <v>40</v>
      </c>
      <c r="B46" s="131" t="s">
        <v>183</v>
      </c>
      <c r="C46" s="132"/>
      <c r="D46" s="84" t="s">
        <v>18</v>
      </c>
      <c r="E46" s="84">
        <v>5003</v>
      </c>
      <c r="F46" s="179">
        <v>240</v>
      </c>
      <c r="G46" s="181">
        <v>131</v>
      </c>
      <c r="H46" s="181">
        <v>0</v>
      </c>
      <c r="I46" s="181">
        <v>0</v>
      </c>
      <c r="J46" s="133"/>
      <c r="K46" s="133"/>
      <c r="L46" s="133"/>
      <c r="M46" s="133"/>
      <c r="N46" s="30"/>
      <c r="O46" s="30"/>
      <c r="P46" s="311">
        <f t="shared" si="0"/>
        <v>371</v>
      </c>
      <c r="Q46" s="181" t="s">
        <v>257</v>
      </c>
      <c r="R46" s="369"/>
      <c r="S46" s="141"/>
    </row>
    <row r="47" spans="1:19" ht="18.75" x14ac:dyDescent="0.25">
      <c r="A47" s="113">
        <v>41</v>
      </c>
      <c r="B47" s="298" t="s">
        <v>143</v>
      </c>
      <c r="C47" s="299" t="s">
        <v>10</v>
      </c>
      <c r="D47" s="300" t="s">
        <v>15</v>
      </c>
      <c r="E47" s="84"/>
      <c r="F47" s="365">
        <v>45</v>
      </c>
      <c r="G47" s="366">
        <v>140</v>
      </c>
      <c r="H47" s="366">
        <v>75</v>
      </c>
      <c r="I47" s="366">
        <v>60</v>
      </c>
      <c r="J47" s="133"/>
      <c r="K47" s="133"/>
      <c r="L47" s="133"/>
      <c r="M47" s="133"/>
      <c r="N47" s="30"/>
      <c r="O47" s="30"/>
      <c r="P47" s="311">
        <f t="shared" si="0"/>
        <v>320</v>
      </c>
      <c r="Q47" s="181" t="s">
        <v>258</v>
      </c>
      <c r="R47" s="369" t="s">
        <v>227</v>
      </c>
      <c r="S47" s="141"/>
    </row>
    <row r="48" spans="1:19" ht="18.75" x14ac:dyDescent="0.25">
      <c r="A48" s="113">
        <v>42</v>
      </c>
      <c r="B48" s="27" t="s">
        <v>265</v>
      </c>
      <c r="C48" s="132" t="s">
        <v>10</v>
      </c>
      <c r="D48" s="84" t="s">
        <v>15</v>
      </c>
      <c r="E48" s="84"/>
      <c r="F48" s="179">
        <v>52</v>
      </c>
      <c r="G48" s="181">
        <v>79</v>
      </c>
      <c r="H48" s="181">
        <v>165</v>
      </c>
      <c r="I48" s="181">
        <v>0</v>
      </c>
      <c r="J48" s="133"/>
      <c r="K48" s="133"/>
      <c r="L48" s="133"/>
      <c r="M48" s="133"/>
      <c r="N48" s="30"/>
      <c r="O48" s="30"/>
      <c r="P48" s="311">
        <f t="shared" si="0"/>
        <v>296</v>
      </c>
      <c r="Q48" s="181" t="s">
        <v>259</v>
      </c>
      <c r="R48" s="369" t="s">
        <v>228</v>
      </c>
      <c r="S48" s="141"/>
    </row>
    <row r="49" spans="1:19" ht="18.75" x14ac:dyDescent="0.25">
      <c r="A49" s="113">
        <v>43</v>
      </c>
      <c r="B49" s="357" t="s">
        <v>27</v>
      </c>
      <c r="C49" s="358"/>
      <c r="D49" s="359" t="s">
        <v>26</v>
      </c>
      <c r="E49" s="360" t="s">
        <v>57</v>
      </c>
      <c r="F49" s="179">
        <v>82</v>
      </c>
      <c r="G49" s="181">
        <v>180</v>
      </c>
      <c r="H49" s="181">
        <v>21</v>
      </c>
      <c r="I49" s="181">
        <v>0</v>
      </c>
      <c r="J49" s="133"/>
      <c r="K49" s="133"/>
      <c r="L49" s="133"/>
      <c r="M49" s="133"/>
      <c r="N49" s="30"/>
      <c r="O49" s="30"/>
      <c r="P49" s="311">
        <f t="shared" ref="P49:P50" si="1">O49+N49+M49+J49+I49+H49+G49+F49</f>
        <v>283</v>
      </c>
      <c r="Q49" s="181" t="s">
        <v>260</v>
      </c>
      <c r="R49" s="369"/>
      <c r="S49" s="141"/>
    </row>
    <row r="50" spans="1:19" ht="18.75" x14ac:dyDescent="0.25">
      <c r="A50" s="113">
        <v>44</v>
      </c>
      <c r="B50" s="298" t="s">
        <v>142</v>
      </c>
      <c r="C50" s="299" t="s">
        <v>10</v>
      </c>
      <c r="D50" s="300" t="s">
        <v>15</v>
      </c>
      <c r="E50" s="301" t="s">
        <v>193</v>
      </c>
      <c r="F50" s="365">
        <v>107</v>
      </c>
      <c r="G50" s="366">
        <v>76</v>
      </c>
      <c r="H50" s="366">
        <v>59</v>
      </c>
      <c r="I50" s="366">
        <v>0</v>
      </c>
      <c r="J50" s="133"/>
      <c r="K50" s="133"/>
      <c r="L50" s="133"/>
      <c r="M50" s="133"/>
      <c r="N50" s="30"/>
      <c r="O50" s="30"/>
      <c r="P50" s="311">
        <f t="shared" si="1"/>
        <v>242</v>
      </c>
      <c r="Q50" s="181" t="s">
        <v>261</v>
      </c>
      <c r="R50" s="369" t="s">
        <v>229</v>
      </c>
      <c r="S50" s="141"/>
    </row>
    <row r="51" spans="1:19" ht="18.75" x14ac:dyDescent="0.25">
      <c r="A51" s="113"/>
      <c r="B51" s="298"/>
      <c r="C51" s="299"/>
      <c r="D51" s="300"/>
      <c r="E51" s="300"/>
      <c r="F51" s="179"/>
      <c r="G51" s="181"/>
      <c r="H51" s="181"/>
      <c r="I51" s="181"/>
      <c r="J51" s="133"/>
      <c r="K51" s="133"/>
      <c r="L51" s="133"/>
      <c r="M51" s="133"/>
      <c r="N51" s="30"/>
      <c r="O51" s="30"/>
      <c r="P51" s="311">
        <f t="shared" si="0"/>
        <v>0</v>
      </c>
      <c r="Q51" s="30"/>
      <c r="R51" s="369"/>
      <c r="S51" s="141"/>
    </row>
    <row r="52" spans="1:19" ht="18.75" x14ac:dyDescent="0.25">
      <c r="A52" s="113"/>
      <c r="B52" s="298"/>
      <c r="C52" s="299"/>
      <c r="D52" s="300"/>
      <c r="E52" s="300"/>
      <c r="F52" s="365"/>
      <c r="G52" s="366"/>
      <c r="H52" s="366"/>
      <c r="I52" s="366"/>
      <c r="J52" s="133"/>
      <c r="K52" s="133"/>
      <c r="L52" s="133"/>
      <c r="M52" s="133"/>
      <c r="N52" s="30"/>
      <c r="O52" s="30"/>
      <c r="P52" s="311">
        <f t="shared" si="0"/>
        <v>0</v>
      </c>
      <c r="Q52" s="30"/>
      <c r="R52" s="114"/>
      <c r="S52" s="141"/>
    </row>
    <row r="53" spans="1:19" ht="18.75" x14ac:dyDescent="0.25">
      <c r="A53" s="113"/>
      <c r="B53" s="31" t="s">
        <v>20</v>
      </c>
      <c r="C53" s="28"/>
      <c r="D53" s="29"/>
      <c r="E53" s="29"/>
      <c r="F53" s="194">
        <v>22</v>
      </c>
      <c r="G53" s="194">
        <v>28</v>
      </c>
      <c r="H53" s="194">
        <v>22</v>
      </c>
      <c r="I53" s="194">
        <v>16</v>
      </c>
      <c r="J53" s="194"/>
      <c r="K53" s="32"/>
      <c r="L53" s="32"/>
      <c r="M53" s="32"/>
      <c r="N53" s="33"/>
      <c r="O53" s="33"/>
      <c r="P53" s="34"/>
      <c r="Q53" s="26"/>
      <c r="R53" s="115"/>
      <c r="S53" s="141"/>
    </row>
    <row r="54" spans="1:19" ht="18.75" x14ac:dyDescent="0.25">
      <c r="A54" s="113"/>
      <c r="B54" s="294"/>
      <c r="C54" s="294"/>
      <c r="D54" s="294"/>
      <c r="E54" s="35"/>
      <c r="F54" s="194">
        <v>22</v>
      </c>
      <c r="G54" s="194">
        <v>17</v>
      </c>
      <c r="H54" s="194">
        <v>9</v>
      </c>
      <c r="I54" s="194">
        <v>5</v>
      </c>
      <c r="J54" s="194"/>
      <c r="K54" s="32"/>
      <c r="L54" s="32"/>
      <c r="M54" s="32"/>
      <c r="N54" s="33"/>
      <c r="O54" s="33"/>
      <c r="P54" s="34"/>
      <c r="Q54" s="26"/>
      <c r="R54" s="115"/>
      <c r="S54" s="141"/>
    </row>
    <row r="55" spans="1:19" ht="19.5" thickBot="1" x14ac:dyDescent="0.3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48"/>
      <c r="R55" s="149"/>
      <c r="S55" s="141"/>
    </row>
    <row r="56" spans="1:19" ht="18.75" x14ac:dyDescent="0.25">
      <c r="A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S56" s="141"/>
    </row>
    <row r="57" spans="1:19" ht="18.75" x14ac:dyDescent="0.25">
      <c r="A57" s="135"/>
      <c r="B57" s="135"/>
      <c r="C57" s="135"/>
      <c r="D57" s="135"/>
      <c r="E57" s="135"/>
      <c r="F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S57" s="141"/>
    </row>
    <row r="58" spans="1:19" ht="18.75" x14ac:dyDescent="0.25">
      <c r="A58" s="135"/>
      <c r="B58" s="135"/>
      <c r="C58" s="135"/>
      <c r="D58" s="135"/>
      <c r="E58" s="135"/>
      <c r="F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S58" s="141"/>
    </row>
    <row r="59" spans="1:19" ht="18.75" x14ac:dyDescent="0.25">
      <c r="A59" s="135"/>
      <c r="B59" s="135"/>
      <c r="C59" s="135"/>
      <c r="D59" s="135"/>
      <c r="E59" s="135"/>
      <c r="F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S59" s="141"/>
    </row>
    <row r="60" spans="1:19" ht="18.75" x14ac:dyDescent="0.25">
      <c r="A60" s="135"/>
      <c r="B60" s="135"/>
      <c r="C60" s="135"/>
      <c r="D60" s="135"/>
      <c r="E60" s="135"/>
      <c r="F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S60" s="141"/>
    </row>
    <row r="61" spans="1:19" ht="18.75" x14ac:dyDescent="0.25">
      <c r="A61" s="525" t="s">
        <v>21</v>
      </c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S61" s="141"/>
    </row>
    <row r="62" spans="1:19" ht="18.75" x14ac:dyDescent="0.25">
      <c r="A62" s="525"/>
      <c r="B62" s="525"/>
      <c r="C62" s="525"/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S62" s="141"/>
    </row>
    <row r="63" spans="1:19" ht="19.5" thickBot="1" x14ac:dyDescent="0.3">
      <c r="A63" s="36"/>
      <c r="B63" s="36"/>
      <c r="C63" s="36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  <c r="Q63" s="36"/>
      <c r="S63" s="141"/>
    </row>
    <row r="64" spans="1:19" ht="15.75" customHeight="1" thickBot="1" x14ac:dyDescent="0.3">
      <c r="A64" s="39"/>
      <c r="B64" s="37"/>
      <c r="C64" s="37"/>
      <c r="D64" s="37"/>
      <c r="E64" s="37"/>
      <c r="F64" s="40" t="s">
        <v>1</v>
      </c>
      <c r="G64" s="40" t="s">
        <v>2</v>
      </c>
      <c r="H64" s="40" t="s">
        <v>3</v>
      </c>
      <c r="I64" s="40" t="s">
        <v>4</v>
      </c>
      <c r="J64" s="40" t="s">
        <v>5</v>
      </c>
      <c r="K64" s="41"/>
      <c r="L64" s="150"/>
      <c r="M64" s="530" t="s">
        <v>72</v>
      </c>
      <c r="N64" s="41" t="s">
        <v>6</v>
      </c>
      <c r="O64" s="41" t="s">
        <v>6</v>
      </c>
      <c r="P64" s="42" t="s">
        <v>7</v>
      </c>
      <c r="Q64" s="43" t="s">
        <v>8</v>
      </c>
      <c r="S64" s="141"/>
    </row>
    <row r="65" spans="1:19" ht="15.75" customHeight="1" thickBot="1" x14ac:dyDescent="0.3">
      <c r="A65" s="44"/>
      <c r="B65" s="45" t="s">
        <v>9</v>
      </c>
      <c r="C65" s="45" t="s">
        <v>10</v>
      </c>
      <c r="D65" s="46" t="s">
        <v>11</v>
      </c>
      <c r="E65" s="47" t="s">
        <v>12</v>
      </c>
      <c r="F65" s="48" t="s">
        <v>13</v>
      </c>
      <c r="G65" s="48" t="s">
        <v>13</v>
      </c>
      <c r="H65" s="48" t="s">
        <v>13</v>
      </c>
      <c r="I65" s="48" t="s">
        <v>13</v>
      </c>
      <c r="J65" s="48" t="s">
        <v>13</v>
      </c>
      <c r="K65" s="49"/>
      <c r="L65" s="151"/>
      <c r="M65" s="531"/>
      <c r="N65" s="49">
        <v>2</v>
      </c>
      <c r="O65" s="49">
        <v>3</v>
      </c>
      <c r="P65" s="50" t="s">
        <v>13</v>
      </c>
      <c r="Q65" s="51"/>
      <c r="S65" s="141"/>
    </row>
    <row r="66" spans="1:19" ht="19.5" thickBot="1" x14ac:dyDescent="0.3">
      <c r="A66" s="195"/>
      <c r="B66" s="195"/>
      <c r="C66" s="195"/>
      <c r="D66" s="195"/>
      <c r="E66" s="195"/>
      <c r="F66" s="52">
        <v>240</v>
      </c>
      <c r="G66" s="52">
        <v>180</v>
      </c>
      <c r="H66" s="52">
        <v>180</v>
      </c>
      <c r="I66" s="52">
        <v>180</v>
      </c>
      <c r="J66" s="52">
        <v>240</v>
      </c>
      <c r="K66" s="140"/>
      <c r="L66" s="524">
        <v>360</v>
      </c>
      <c r="M66" s="524"/>
      <c r="N66" s="52">
        <v>480</v>
      </c>
      <c r="O66" s="52">
        <v>600</v>
      </c>
      <c r="P66" s="53"/>
      <c r="Q66" s="54"/>
      <c r="R66" s="141"/>
      <c r="S66" s="141"/>
    </row>
    <row r="67" spans="1:19" ht="18.75" x14ac:dyDescent="0.25">
      <c r="A67" s="196">
        <v>1</v>
      </c>
      <c r="B67" s="370" t="s">
        <v>56</v>
      </c>
      <c r="C67" s="296" t="s">
        <v>10</v>
      </c>
      <c r="D67" s="297" t="s">
        <v>15</v>
      </c>
      <c r="E67" s="297">
        <v>182</v>
      </c>
      <c r="F67" s="367">
        <v>167</v>
      </c>
      <c r="G67" s="185">
        <v>159</v>
      </c>
      <c r="H67" s="185">
        <v>180</v>
      </c>
      <c r="I67" s="185">
        <v>180</v>
      </c>
      <c r="J67" s="185"/>
      <c r="K67" s="175"/>
      <c r="L67" s="175"/>
      <c r="M67" s="175"/>
      <c r="N67" s="175"/>
      <c r="O67" s="175"/>
      <c r="P67" s="371">
        <f t="shared" ref="P67" si="2">O67+N67+M67+J67+I67+H67+G67+F67</f>
        <v>686</v>
      </c>
      <c r="Q67" s="197" t="s">
        <v>219</v>
      </c>
      <c r="R67" s="141"/>
      <c r="S67" s="141"/>
    </row>
    <row r="68" spans="1:19" x14ac:dyDescent="0.2">
      <c r="A68" s="113">
        <v>2</v>
      </c>
      <c r="B68" s="298" t="s">
        <v>139</v>
      </c>
      <c r="C68" s="299" t="s">
        <v>10</v>
      </c>
      <c r="D68" s="300" t="s">
        <v>15</v>
      </c>
      <c r="E68" s="300">
        <v>110</v>
      </c>
      <c r="F68" s="179">
        <v>182</v>
      </c>
      <c r="G68" s="181">
        <v>180</v>
      </c>
      <c r="H68" s="181">
        <v>180</v>
      </c>
      <c r="I68" s="181">
        <v>120</v>
      </c>
      <c r="J68" s="181"/>
      <c r="K68" s="55"/>
      <c r="L68" s="55"/>
      <c r="M68" s="55"/>
      <c r="N68" s="55"/>
      <c r="O68" s="55"/>
      <c r="P68" s="374">
        <f t="shared" ref="P68:P76" si="3">SUM(F68:O68)</f>
        <v>662</v>
      </c>
      <c r="Q68" s="192" t="s">
        <v>220</v>
      </c>
    </row>
    <row r="69" spans="1:19" x14ac:dyDescent="0.2">
      <c r="A69" s="113">
        <v>3</v>
      </c>
      <c r="B69" s="27" t="s">
        <v>196</v>
      </c>
      <c r="C69" s="132" t="s">
        <v>10</v>
      </c>
      <c r="D69" s="84" t="s">
        <v>19</v>
      </c>
      <c r="E69" s="84">
        <v>7197</v>
      </c>
      <c r="F69" s="365">
        <v>240</v>
      </c>
      <c r="G69" s="366">
        <v>147</v>
      </c>
      <c r="H69" s="366">
        <v>180</v>
      </c>
      <c r="I69" s="366">
        <v>78</v>
      </c>
      <c r="J69" s="181"/>
      <c r="K69" s="55"/>
      <c r="L69" s="55"/>
      <c r="M69" s="55"/>
      <c r="N69" s="55"/>
      <c r="O69" s="55"/>
      <c r="P69" s="374">
        <f t="shared" si="3"/>
        <v>645</v>
      </c>
      <c r="Q69" s="192" t="s">
        <v>221</v>
      </c>
    </row>
    <row r="70" spans="1:19" x14ac:dyDescent="0.2">
      <c r="A70" s="372">
        <v>4</v>
      </c>
      <c r="B70" s="298" t="s">
        <v>160</v>
      </c>
      <c r="C70" s="299" t="s">
        <v>10</v>
      </c>
      <c r="D70" s="300" t="s">
        <v>152</v>
      </c>
      <c r="E70" s="300">
        <v>1230</v>
      </c>
      <c r="F70" s="365">
        <v>240</v>
      </c>
      <c r="G70" s="366">
        <v>180</v>
      </c>
      <c r="H70" s="366">
        <v>180</v>
      </c>
      <c r="I70" s="366">
        <v>0</v>
      </c>
      <c r="J70" s="181"/>
      <c r="K70" s="55"/>
      <c r="L70" s="55"/>
      <c r="M70" s="55"/>
      <c r="N70" s="55"/>
      <c r="O70" s="55"/>
      <c r="P70" s="374">
        <f t="shared" si="3"/>
        <v>600</v>
      </c>
      <c r="Q70" s="188" t="s">
        <v>222</v>
      </c>
    </row>
    <row r="71" spans="1:19" x14ac:dyDescent="0.2">
      <c r="A71" s="113">
        <v>5</v>
      </c>
      <c r="B71" s="292" t="s">
        <v>213</v>
      </c>
      <c r="C71" s="299" t="s">
        <v>10</v>
      </c>
      <c r="D71" s="132" t="s">
        <v>15</v>
      </c>
      <c r="E71" s="87">
        <v>180</v>
      </c>
      <c r="F71" s="179">
        <v>151</v>
      </c>
      <c r="G71" s="181">
        <v>180</v>
      </c>
      <c r="H71" s="181">
        <v>180</v>
      </c>
      <c r="I71" s="181">
        <v>50</v>
      </c>
      <c r="J71" s="190"/>
      <c r="K71" s="55"/>
      <c r="L71" s="55"/>
      <c r="M71" s="55"/>
      <c r="N71" s="55"/>
      <c r="O71" s="55"/>
      <c r="P71" s="374">
        <f t="shared" si="3"/>
        <v>561</v>
      </c>
      <c r="Q71" s="188" t="s">
        <v>223</v>
      </c>
    </row>
    <row r="72" spans="1:19" x14ac:dyDescent="0.2">
      <c r="A72" s="113">
        <v>6</v>
      </c>
      <c r="B72" s="27" t="s">
        <v>197</v>
      </c>
      <c r="C72" s="132" t="s">
        <v>10</v>
      </c>
      <c r="D72" s="84" t="s">
        <v>19</v>
      </c>
      <c r="E72" s="84">
        <v>7194</v>
      </c>
      <c r="F72" s="365">
        <v>115</v>
      </c>
      <c r="G72" s="366">
        <v>146</v>
      </c>
      <c r="H72" s="366">
        <v>180</v>
      </c>
      <c r="I72" s="366">
        <v>74</v>
      </c>
      <c r="J72" s="181"/>
      <c r="K72" s="55"/>
      <c r="L72" s="55"/>
      <c r="M72" s="55"/>
      <c r="N72" s="55"/>
      <c r="O72" s="55"/>
      <c r="P72" s="374">
        <f t="shared" si="3"/>
        <v>515</v>
      </c>
      <c r="Q72" s="188" t="s">
        <v>224</v>
      </c>
    </row>
    <row r="73" spans="1:19" x14ac:dyDescent="0.2">
      <c r="A73" s="372">
        <v>7</v>
      </c>
      <c r="B73" s="298" t="s">
        <v>199</v>
      </c>
      <c r="C73" s="299" t="s">
        <v>10</v>
      </c>
      <c r="D73" s="300" t="s">
        <v>17</v>
      </c>
      <c r="E73" s="300">
        <v>1335</v>
      </c>
      <c r="F73" s="179">
        <v>108</v>
      </c>
      <c r="G73" s="181">
        <v>93</v>
      </c>
      <c r="H73" s="181">
        <v>144</v>
      </c>
      <c r="I73" s="181">
        <v>107</v>
      </c>
      <c r="J73" s="181"/>
      <c r="K73" s="55"/>
      <c r="L73" s="55"/>
      <c r="M73" s="55"/>
      <c r="N73" s="55"/>
      <c r="O73" s="55"/>
      <c r="P73" s="374">
        <f t="shared" si="3"/>
        <v>452</v>
      </c>
      <c r="Q73" s="188" t="s">
        <v>225</v>
      </c>
    </row>
    <row r="74" spans="1:19" x14ac:dyDescent="0.2">
      <c r="A74" s="113">
        <v>8</v>
      </c>
      <c r="B74" s="292" t="s">
        <v>214</v>
      </c>
      <c r="C74" s="299" t="s">
        <v>10</v>
      </c>
      <c r="D74" s="300" t="s">
        <v>15</v>
      </c>
      <c r="E74" s="84">
        <v>174</v>
      </c>
      <c r="F74" s="365">
        <v>102</v>
      </c>
      <c r="G74" s="366">
        <v>125</v>
      </c>
      <c r="H74" s="366">
        <v>114</v>
      </c>
      <c r="I74" s="366">
        <v>53</v>
      </c>
      <c r="J74" s="55"/>
      <c r="K74" s="55"/>
      <c r="L74" s="55"/>
      <c r="M74" s="55"/>
      <c r="N74" s="55"/>
      <c r="O74" s="55"/>
      <c r="P74" s="374">
        <f t="shared" si="3"/>
        <v>394</v>
      </c>
      <c r="Q74" s="375" t="s">
        <v>226</v>
      </c>
    </row>
    <row r="75" spans="1:19" x14ac:dyDescent="0.2">
      <c r="A75" s="113">
        <v>9</v>
      </c>
      <c r="B75" s="298" t="s">
        <v>143</v>
      </c>
      <c r="C75" s="299" t="s">
        <v>10</v>
      </c>
      <c r="D75" s="300" t="s">
        <v>15</v>
      </c>
      <c r="E75" s="84"/>
      <c r="F75" s="365">
        <v>45</v>
      </c>
      <c r="G75" s="366">
        <v>140</v>
      </c>
      <c r="H75" s="366">
        <v>75</v>
      </c>
      <c r="I75" s="366">
        <v>60</v>
      </c>
      <c r="J75" s="55"/>
      <c r="K75" s="55"/>
      <c r="L75" s="55"/>
      <c r="M75" s="55"/>
      <c r="N75" s="55"/>
      <c r="O75" s="55"/>
      <c r="P75" s="374">
        <f t="shared" si="3"/>
        <v>320</v>
      </c>
      <c r="Q75" s="375" t="s">
        <v>227</v>
      </c>
    </row>
    <row r="76" spans="1:19" x14ac:dyDescent="0.2">
      <c r="A76" s="372">
        <v>10</v>
      </c>
      <c r="B76" s="27" t="s">
        <v>265</v>
      </c>
      <c r="C76" s="132" t="s">
        <v>10</v>
      </c>
      <c r="D76" s="84" t="s">
        <v>15</v>
      </c>
      <c r="E76" s="84"/>
      <c r="F76" s="179">
        <v>52</v>
      </c>
      <c r="G76" s="181">
        <v>79</v>
      </c>
      <c r="H76" s="181">
        <v>165</v>
      </c>
      <c r="I76" s="181">
        <v>0</v>
      </c>
      <c r="J76" s="55"/>
      <c r="K76" s="55"/>
      <c r="L76" s="55"/>
      <c r="M76" s="55"/>
      <c r="N76" s="55"/>
      <c r="O76" s="55"/>
      <c r="P76" s="374">
        <f t="shared" si="3"/>
        <v>296</v>
      </c>
      <c r="Q76" s="375" t="s">
        <v>228</v>
      </c>
    </row>
    <row r="77" spans="1:19" x14ac:dyDescent="0.2">
      <c r="A77" s="372">
        <v>11</v>
      </c>
      <c r="B77" s="298" t="s">
        <v>142</v>
      </c>
      <c r="C77" s="299" t="s">
        <v>10</v>
      </c>
      <c r="D77" s="300" t="s">
        <v>15</v>
      </c>
      <c r="E77" s="301" t="s">
        <v>193</v>
      </c>
      <c r="F77" s="365">
        <v>107</v>
      </c>
      <c r="G77" s="366">
        <v>76</v>
      </c>
      <c r="H77" s="366">
        <v>59</v>
      </c>
      <c r="I77" s="366">
        <v>0</v>
      </c>
      <c r="J77" s="373"/>
      <c r="K77" s="55"/>
      <c r="L77" s="55"/>
      <c r="M77" s="55"/>
      <c r="N77" s="55"/>
      <c r="O77" s="55"/>
      <c r="P77" s="374">
        <f>SUM(F77:O77)</f>
        <v>242</v>
      </c>
      <c r="Q77" s="375" t="s">
        <v>229</v>
      </c>
    </row>
    <row r="78" spans="1:19" x14ac:dyDescent="0.2">
      <c r="A78" s="198"/>
      <c r="B78" s="31" t="s">
        <v>20</v>
      </c>
      <c r="C78" s="28"/>
      <c r="D78" s="29"/>
      <c r="E78" s="29"/>
      <c r="F78" s="194">
        <v>2</v>
      </c>
      <c r="G78" s="194">
        <v>3</v>
      </c>
      <c r="H78" s="194">
        <v>6</v>
      </c>
      <c r="I78" s="194">
        <v>1</v>
      </c>
      <c r="J78" s="194"/>
      <c r="K78" s="55"/>
      <c r="L78" s="55"/>
      <c r="M78" s="55"/>
      <c r="N78" s="55"/>
      <c r="O78" s="55"/>
      <c r="P78" s="55"/>
      <c r="Q78" s="199"/>
    </row>
    <row r="79" spans="1:19" ht="15.75" thickBot="1" x14ac:dyDescent="0.25">
      <c r="A79" s="200"/>
      <c r="B79" s="171"/>
      <c r="C79" s="201"/>
      <c r="D79" s="168"/>
      <c r="E79" s="202"/>
      <c r="F79" s="203">
        <v>2</v>
      </c>
      <c r="G79" s="203">
        <v>1</v>
      </c>
      <c r="H79" s="203">
        <v>1</v>
      </c>
      <c r="I79" s="203">
        <v>0</v>
      </c>
      <c r="J79" s="203"/>
      <c r="K79" s="148"/>
      <c r="L79" s="148"/>
      <c r="M79" s="148"/>
      <c r="N79" s="148"/>
      <c r="O79" s="148"/>
      <c r="P79" s="148"/>
      <c r="Q79" s="149"/>
    </row>
    <row r="80" spans="1:19" x14ac:dyDescent="0.2">
      <c r="L80" s="135"/>
      <c r="M80" s="135"/>
    </row>
    <row r="81" spans="12:13" x14ac:dyDescent="0.2">
      <c r="L81" s="135"/>
      <c r="M81" s="135"/>
    </row>
    <row r="82" spans="12:13" x14ac:dyDescent="0.2">
      <c r="L82" s="61"/>
      <c r="M82" s="61"/>
    </row>
  </sheetData>
  <mergeCells count="7">
    <mergeCell ref="L66:M66"/>
    <mergeCell ref="A62:Q62"/>
    <mergeCell ref="A1:Q1"/>
    <mergeCell ref="A2:Q2"/>
    <mergeCell ref="A61:Q61"/>
    <mergeCell ref="M4:M5"/>
    <mergeCell ref="M64:M65"/>
  </mergeCells>
  <conditionalFormatting sqref="F61:K65 L61:L63 L66 M53:M54 F35:L54 F7:Q34 F19:J43 R7:R52 M35:Q52 F8:I52 Q13:Q50 F49:P50 F78:J79 P9:P52 F67:Q67 F67:J73 Q67:Q73">
    <cfRule type="cellIs" dxfId="238" priority="125" stopIfTrue="1" operator="equal">
      <formula>$F$6</formula>
    </cfRule>
  </conditionalFormatting>
  <conditionalFormatting sqref="G61:G65 Q10:R10 R9 Q13 Q16 Q19 Q22 Q25 Q28 Q31 Q34 Q37:Q43 Q46 Q49 G7:G54 Q70 Q73 G78:G79 Q67 G67:G73">
    <cfRule type="cellIs" dxfId="237" priority="124" stopIfTrue="1" operator="equal">
      <formula>$G$6</formula>
    </cfRule>
  </conditionalFormatting>
  <conditionalFormatting sqref="H61:H65 M35 G11:G43 G30:H30 H7:H54 H78:H79 G67:H73">
    <cfRule type="cellIs" dxfId="236" priority="123" stopIfTrue="1" operator="equal">
      <formula>$H$6</formula>
    </cfRule>
  </conditionalFormatting>
  <conditionalFormatting sqref="I61:I65 N35 I7:I54 I78:I79 I67:I73">
    <cfRule type="cellIs" dxfId="235" priority="122" stopIfTrue="1" operator="equal">
      <formula>$I$6</formula>
    </cfRule>
  </conditionalFormatting>
  <conditionalFormatting sqref="J61:K65 L61:L63 L66 O35:R35 P38 P41 P44 P47 P49:P50 J7:L54 J67:J73 J78:J79 J67:L67">
    <cfRule type="cellIs" dxfId="234" priority="121" stopIfTrue="1" operator="equal">
      <formula>$J$6</formula>
    </cfRule>
  </conditionalFormatting>
  <conditionalFormatting sqref="M53:M54 M7:R52">
    <cfRule type="cellIs" dxfId="233" priority="120" stopIfTrue="1" operator="equal">
      <formula>#REF!</formula>
    </cfRule>
  </conditionalFormatting>
  <conditionalFormatting sqref="F61:F65 P27:P28 P10 F7:F54 F78:F79 F67:F73">
    <cfRule type="cellIs" dxfId="232" priority="118" stopIfTrue="1" operator="equal">
      <formula>$F$6</formula>
    </cfRule>
  </conditionalFormatting>
  <conditionalFormatting sqref="G61:G65 Q10:R10 R9 Q13 Q16 Q19 Q22 Q25 Q28 Q31 Q34 Q37:Q43 Q46 Q49 G7:G54 Q70 Q73 G78:G79 Q67 G67:G73">
    <cfRule type="cellIs" dxfId="231" priority="117" stopIfTrue="1" operator="equal">
      <formula>$G$6</formula>
    </cfRule>
  </conditionalFormatting>
  <conditionalFormatting sqref="H61:H65 G11:G43 G30:H30 H7:H54 H78:H79 G67:H73">
    <cfRule type="cellIs" dxfId="230" priority="116" stopIfTrue="1" operator="equal">
      <formula>$H$6</formula>
    </cfRule>
  </conditionalFormatting>
  <conditionalFormatting sqref="I61:I65 I7:I54 I78:I79 I67:I73">
    <cfRule type="cellIs" dxfId="229" priority="115" stopIfTrue="1" operator="equal">
      <formula>$I$6</formula>
    </cfRule>
  </conditionalFormatting>
  <conditionalFormatting sqref="J61:K65 L61:L63 L66 J7:L54 J67:J73 J78:J79 J67:L67">
    <cfRule type="cellIs" dxfId="228" priority="114" stopIfTrue="1" operator="equal">
      <formula>$J$6</formula>
    </cfRule>
  </conditionalFormatting>
  <conditionalFormatting sqref="M53:M54 M7:R52">
    <cfRule type="cellIs" dxfId="227" priority="113" stopIfTrue="1" operator="equal">
      <formula>#REF!</formula>
    </cfRule>
  </conditionalFormatting>
  <conditionalFormatting sqref="N61:N65 N53:O54 N7:N34 N36:N52">
    <cfRule type="cellIs" dxfId="226" priority="110" stopIfTrue="1" operator="equal">
      <formula>$N$6</formula>
    </cfRule>
  </conditionalFormatting>
  <conditionalFormatting sqref="O61:O65 O51:O54 O7:R34 Q13:Q50 O36:R52 P9:P50 O67:Q67 Q67:Q73">
    <cfRule type="cellIs" dxfId="225" priority="109" stopIfTrue="1" operator="equal">
      <formula>$O$6</formula>
    </cfRule>
  </conditionalFormatting>
  <conditionalFormatting sqref="M61:M63 M66 M7:M34 M36:M54">
    <cfRule type="cellIs" dxfId="224" priority="169" stopIfTrue="1" operator="equal">
      <formula>$L$6</formula>
    </cfRule>
  </conditionalFormatting>
  <conditionalFormatting sqref="Q67:Q73">
    <cfRule type="cellIs" dxfId="223" priority="44" stopIfTrue="1" operator="equal">
      <formula>#REF!</formula>
    </cfRule>
  </conditionalFormatting>
  <conditionalFormatting sqref="Q67:Q73">
    <cfRule type="cellIs" dxfId="222" priority="42" stopIfTrue="1" operator="equal">
      <formula>#REF!</formula>
    </cfRule>
  </conditionalFormatting>
  <conditionalFormatting sqref="M67:Q67">
    <cfRule type="cellIs" dxfId="221" priority="30" stopIfTrue="1" operator="equal">
      <formula>#REF!</formula>
    </cfRule>
  </conditionalFormatting>
  <conditionalFormatting sqref="M67:Q67">
    <cfRule type="cellIs" dxfId="220" priority="29" stopIfTrue="1" operator="equal">
      <formula>#REF!</formula>
    </cfRule>
  </conditionalFormatting>
  <conditionalFormatting sqref="N67">
    <cfRule type="cellIs" dxfId="219" priority="28" stopIfTrue="1" operator="equal">
      <formula>$N$6</formula>
    </cfRule>
  </conditionalFormatting>
  <conditionalFormatting sqref="M67">
    <cfRule type="cellIs" dxfId="218" priority="27" stopIfTrue="1" operator="equal">
      <formula>$L$6</formula>
    </cfRule>
  </conditionalFormatting>
  <conditionalFormatting sqref="F74:I74">
    <cfRule type="cellIs" dxfId="217" priority="26" stopIfTrue="1" operator="equal">
      <formula>$F$6</formula>
    </cfRule>
  </conditionalFormatting>
  <conditionalFormatting sqref="G74">
    <cfRule type="cellIs" dxfId="216" priority="25" stopIfTrue="1" operator="equal">
      <formula>$G$6</formula>
    </cfRule>
  </conditionalFormatting>
  <conditionalFormatting sqref="H74">
    <cfRule type="cellIs" dxfId="215" priority="24" stopIfTrue="1" operator="equal">
      <formula>$H$6</formula>
    </cfRule>
  </conditionalFormatting>
  <conditionalFormatting sqref="I74">
    <cfRule type="cellIs" dxfId="214" priority="23" stopIfTrue="1" operator="equal">
      <formula>$I$6</formula>
    </cfRule>
  </conditionalFormatting>
  <conditionalFormatting sqref="F74">
    <cfRule type="cellIs" dxfId="213" priority="22" stopIfTrue="1" operator="equal">
      <formula>$F$6</formula>
    </cfRule>
  </conditionalFormatting>
  <conditionalFormatting sqref="G74">
    <cfRule type="cellIs" dxfId="212" priority="21" stopIfTrue="1" operator="equal">
      <formula>$G$6</formula>
    </cfRule>
  </conditionalFormatting>
  <conditionalFormatting sqref="H74">
    <cfRule type="cellIs" dxfId="211" priority="20" stopIfTrue="1" operator="equal">
      <formula>$H$6</formula>
    </cfRule>
  </conditionalFormatting>
  <conditionalFormatting sqref="I74">
    <cfRule type="cellIs" dxfId="210" priority="19" stopIfTrue="1" operator="equal">
      <formula>$I$6</formula>
    </cfRule>
  </conditionalFormatting>
  <conditionalFormatting sqref="F75:I76">
    <cfRule type="cellIs" dxfId="209" priority="18" stopIfTrue="1" operator="equal">
      <formula>$F$6</formula>
    </cfRule>
  </conditionalFormatting>
  <conditionalFormatting sqref="G75:G76">
    <cfRule type="cellIs" dxfId="208" priority="17" stopIfTrue="1" operator="equal">
      <formula>$G$6</formula>
    </cfRule>
  </conditionalFormatting>
  <conditionalFormatting sqref="H75:H76">
    <cfRule type="cellIs" dxfId="207" priority="16" stopIfTrue="1" operator="equal">
      <formula>$H$6</formula>
    </cfRule>
  </conditionalFormatting>
  <conditionalFormatting sqref="I75:I76">
    <cfRule type="cellIs" dxfId="206" priority="15" stopIfTrue="1" operator="equal">
      <formula>$I$6</formula>
    </cfRule>
  </conditionalFormatting>
  <conditionalFormatting sqref="F75:F76">
    <cfRule type="cellIs" dxfId="205" priority="14" stopIfTrue="1" operator="equal">
      <formula>$F$6</formula>
    </cfRule>
  </conditionalFormatting>
  <conditionalFormatting sqref="G75:G76">
    <cfRule type="cellIs" dxfId="204" priority="13" stopIfTrue="1" operator="equal">
      <formula>$G$6</formula>
    </cfRule>
  </conditionalFormatting>
  <conditionalFormatting sqref="H75:H76">
    <cfRule type="cellIs" dxfId="203" priority="12" stopIfTrue="1" operator="equal">
      <formula>$H$6</formula>
    </cfRule>
  </conditionalFormatting>
  <conditionalFormatting sqref="I75:I76">
    <cfRule type="cellIs" dxfId="202" priority="11" stopIfTrue="1" operator="equal">
      <formula>$I$6</formula>
    </cfRule>
  </conditionalFormatting>
  <conditionalFormatting sqref="F77:I77">
    <cfRule type="cellIs" dxfId="201" priority="10" stopIfTrue="1" operator="equal">
      <formula>$F$6</formula>
    </cfRule>
  </conditionalFormatting>
  <conditionalFormatting sqref="G77">
    <cfRule type="cellIs" dxfId="200" priority="9" stopIfTrue="1" operator="equal">
      <formula>$G$6</formula>
    </cfRule>
  </conditionalFormatting>
  <conditionalFormatting sqref="H77">
    <cfRule type="cellIs" dxfId="199" priority="8" stopIfTrue="1" operator="equal">
      <formula>$H$6</formula>
    </cfRule>
  </conditionalFormatting>
  <conditionalFormatting sqref="I77">
    <cfRule type="cellIs" dxfId="198" priority="7" stopIfTrue="1" operator="equal">
      <formula>$I$6</formula>
    </cfRule>
  </conditionalFormatting>
  <conditionalFormatting sqref="F77">
    <cfRule type="cellIs" dxfId="197" priority="6" stopIfTrue="1" operator="equal">
      <formula>$F$6</formula>
    </cfRule>
  </conditionalFormatting>
  <conditionalFormatting sqref="G77">
    <cfRule type="cellIs" dxfId="196" priority="5" stopIfTrue="1" operator="equal">
      <formula>$G$6</formula>
    </cfRule>
  </conditionalFormatting>
  <conditionalFormatting sqref="H77">
    <cfRule type="cellIs" dxfId="195" priority="4" stopIfTrue="1" operator="equal">
      <formula>$H$6</formula>
    </cfRule>
  </conditionalFormatting>
  <conditionalFormatting sqref="I77">
    <cfRule type="cellIs" dxfId="194" priority="3" stopIfTrue="1" operator="equal">
      <formula>$I$6</formula>
    </cfRule>
  </conditionalFormatting>
  <conditionalFormatting sqref="Q68:Q69">
    <cfRule type="cellIs" dxfId="193" priority="2" stopIfTrue="1" operator="equal">
      <formula>#REF!</formula>
    </cfRule>
  </conditionalFormatting>
  <conditionalFormatting sqref="Q68:Q69">
    <cfRule type="cellIs" dxfId="192" priority="1" stopIfTrue="1" operator="equal">
      <formula>#REF!</formula>
    </cfRule>
  </conditionalFormatting>
  <pageMargins left="0.26" right="0.2" top="0.3" bottom="0.16" header="0.3" footer="0.16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44"/>
  <sheetViews>
    <sheetView topLeftCell="A51" workbookViewId="0" xr3:uid="{958C4451-9541-5A59-BF78-D2F731DF1C81}">
      <selection activeCell="J41" sqref="J41"/>
    </sheetView>
  </sheetViews>
  <sheetFormatPr defaultRowHeight="15" x14ac:dyDescent="0.2"/>
  <cols>
    <col min="1" max="1" width="3.49609375" customWidth="1"/>
    <col min="2" max="2" width="20.84765625" style="498" customWidth="1"/>
    <col min="3" max="3" width="2.82421875" customWidth="1"/>
    <col min="4" max="4" width="10.4921875" customWidth="1"/>
    <col min="5" max="5" width="8.875" customWidth="1"/>
    <col min="6" max="10" width="7.12890625" customWidth="1"/>
    <col min="11" max="12" width="3.49609375" customWidth="1"/>
    <col min="13" max="15" width="7.12890625" customWidth="1"/>
    <col min="18" max="18" width="7.3984375" customWidth="1"/>
  </cols>
  <sheetData>
    <row r="1" spans="1:19" ht="23.25" x14ac:dyDescent="0.2">
      <c r="A1" s="526" t="s">
        <v>121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</row>
    <row r="2" spans="1:19" ht="7.5" customHeight="1" x14ac:dyDescent="0.2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</row>
    <row r="3" spans="1:19" x14ac:dyDescent="0.2">
      <c r="A3" s="527" t="s">
        <v>22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</row>
    <row r="4" spans="1:19" ht="6.75" customHeight="1" x14ac:dyDescent="0.2">
      <c r="A4" s="532"/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</row>
    <row r="5" spans="1:19" ht="8.25" customHeight="1" thickBot="1" x14ac:dyDescent="0.25">
      <c r="A5" s="1"/>
      <c r="B5" s="499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1"/>
    </row>
    <row r="6" spans="1:19" ht="15" customHeight="1" thickBot="1" x14ac:dyDescent="0.25">
      <c r="A6" s="4"/>
      <c r="B6" s="10"/>
      <c r="C6" s="5"/>
      <c r="D6" s="5"/>
      <c r="E6" s="5"/>
      <c r="F6" s="397" t="s">
        <v>1</v>
      </c>
      <c r="G6" s="397" t="s">
        <v>2</v>
      </c>
      <c r="H6" s="397" t="s">
        <v>3</v>
      </c>
      <c r="I6" s="397" t="s">
        <v>4</v>
      </c>
      <c r="J6" s="397" t="s">
        <v>5</v>
      </c>
      <c r="K6" s="533"/>
      <c r="L6" s="534"/>
      <c r="M6" s="454" t="s">
        <v>6</v>
      </c>
      <c r="N6" s="441" t="s">
        <v>6</v>
      </c>
      <c r="O6" s="130" t="s">
        <v>6</v>
      </c>
      <c r="P6" s="537" t="s">
        <v>7</v>
      </c>
      <c r="Q6" s="130" t="s">
        <v>8</v>
      </c>
      <c r="R6" s="130" t="s">
        <v>8</v>
      </c>
    </row>
    <row r="7" spans="1:19" ht="15" customHeight="1" thickBot="1" x14ac:dyDescent="0.25">
      <c r="A7" s="6"/>
      <c r="B7" s="7" t="s">
        <v>9</v>
      </c>
      <c r="C7" s="488" t="s">
        <v>10</v>
      </c>
      <c r="D7" s="8" t="s">
        <v>11</v>
      </c>
      <c r="E7" s="9" t="s">
        <v>12</v>
      </c>
      <c r="F7" s="399" t="s">
        <v>13</v>
      </c>
      <c r="G7" s="399" t="s">
        <v>13</v>
      </c>
      <c r="H7" s="399" t="s">
        <v>13</v>
      </c>
      <c r="I7" s="399" t="s">
        <v>13</v>
      </c>
      <c r="J7" s="399" t="s">
        <v>13</v>
      </c>
      <c r="K7" s="535"/>
      <c r="L7" s="536"/>
      <c r="M7" s="455">
        <v>1</v>
      </c>
      <c r="N7" s="442">
        <v>2</v>
      </c>
      <c r="O7" s="142">
        <v>3</v>
      </c>
      <c r="P7" s="538"/>
      <c r="Q7" s="449"/>
      <c r="R7" s="142" t="s">
        <v>75</v>
      </c>
    </row>
    <row r="8" spans="1:19" ht="15.75" thickBot="1" x14ac:dyDescent="0.25">
      <c r="A8" s="6"/>
      <c r="B8" s="493"/>
      <c r="C8" s="60"/>
      <c r="D8" s="59"/>
      <c r="E8" s="59"/>
      <c r="F8" s="430">
        <v>240</v>
      </c>
      <c r="G8" s="430">
        <v>180</v>
      </c>
      <c r="H8" s="430">
        <v>180</v>
      </c>
      <c r="I8" s="430">
        <v>180</v>
      </c>
      <c r="J8" s="430">
        <v>180</v>
      </c>
      <c r="K8" s="450" t="s">
        <v>73</v>
      </c>
      <c r="L8" s="450" t="s">
        <v>74</v>
      </c>
      <c r="M8" s="451">
        <v>360</v>
      </c>
      <c r="N8" s="451">
        <v>480</v>
      </c>
      <c r="O8" s="452">
        <v>600</v>
      </c>
      <c r="P8" s="452"/>
      <c r="Q8" s="452"/>
      <c r="R8" s="453"/>
    </row>
    <row r="9" spans="1:19" ht="18.75" x14ac:dyDescent="0.25">
      <c r="A9" s="267">
        <v>1</v>
      </c>
      <c r="B9" s="500" t="s">
        <v>127</v>
      </c>
      <c r="C9" s="106"/>
      <c r="D9" s="446" t="s">
        <v>128</v>
      </c>
      <c r="E9" s="107">
        <v>564</v>
      </c>
      <c r="F9" s="178">
        <v>240</v>
      </c>
      <c r="G9" s="180">
        <v>180</v>
      </c>
      <c r="H9" s="180">
        <v>180</v>
      </c>
      <c r="I9" s="180">
        <v>180</v>
      </c>
      <c r="J9" s="180">
        <v>180</v>
      </c>
      <c r="K9" s="108"/>
      <c r="L9" s="204"/>
      <c r="M9" s="456">
        <v>255</v>
      </c>
      <c r="N9" s="109"/>
      <c r="O9" s="443"/>
      <c r="P9" s="514">
        <f>N9+M9+L9+J9+I9+H9+G9+F9</f>
        <v>1215</v>
      </c>
      <c r="Q9" s="501" t="s">
        <v>219</v>
      </c>
      <c r="R9" s="197"/>
      <c r="S9" s="141"/>
    </row>
    <row r="10" spans="1:19" ht="18.75" x14ac:dyDescent="0.25">
      <c r="A10" s="268">
        <v>2</v>
      </c>
      <c r="B10" s="502" t="s">
        <v>172</v>
      </c>
      <c r="C10" s="134"/>
      <c r="D10" s="88" t="s">
        <v>19</v>
      </c>
      <c r="E10" s="87">
        <v>3076</v>
      </c>
      <c r="F10" s="179">
        <v>240</v>
      </c>
      <c r="G10" s="181">
        <v>180</v>
      </c>
      <c r="H10" s="181">
        <v>180</v>
      </c>
      <c r="I10" s="181">
        <v>180</v>
      </c>
      <c r="J10" s="181">
        <v>180</v>
      </c>
      <c r="K10" s="23"/>
      <c r="L10" s="205"/>
      <c r="M10" s="457">
        <v>230</v>
      </c>
      <c r="N10" s="22"/>
      <c r="O10" s="444"/>
      <c r="P10" s="515">
        <f>N10+M10+L10+++J10+I10+H10+G10+F10</f>
        <v>1190</v>
      </c>
      <c r="Q10" s="503" t="s">
        <v>220</v>
      </c>
      <c r="R10" s="192"/>
      <c r="S10" s="141"/>
    </row>
    <row r="11" spans="1:19" ht="18.75" x14ac:dyDescent="0.25">
      <c r="A11" s="268">
        <v>3</v>
      </c>
      <c r="B11" s="504" t="s">
        <v>71</v>
      </c>
      <c r="C11" s="134"/>
      <c r="D11" s="88" t="s">
        <v>25</v>
      </c>
      <c r="E11" s="87">
        <v>102</v>
      </c>
      <c r="F11" s="365">
        <v>240</v>
      </c>
      <c r="G11" s="366">
        <v>180</v>
      </c>
      <c r="H11" s="366">
        <v>180</v>
      </c>
      <c r="I11" s="366">
        <v>180</v>
      </c>
      <c r="J11" s="366">
        <v>180</v>
      </c>
      <c r="K11" s="23"/>
      <c r="L11" s="205"/>
      <c r="M11" s="457">
        <v>225</v>
      </c>
      <c r="N11" s="22"/>
      <c r="O11" s="444"/>
      <c r="P11" s="515">
        <f>N11+M11+L11+J11+I11+H11+G11+F11</f>
        <v>1185</v>
      </c>
      <c r="Q11" s="505" t="s">
        <v>221</v>
      </c>
      <c r="R11" s="192"/>
      <c r="S11" s="141"/>
    </row>
    <row r="12" spans="1:19" ht="18.75" x14ac:dyDescent="0.25">
      <c r="A12" s="269">
        <v>4</v>
      </c>
      <c r="B12" s="506" t="s">
        <v>153</v>
      </c>
      <c r="C12" s="132"/>
      <c r="D12" s="138" t="s">
        <v>103</v>
      </c>
      <c r="E12" s="88">
        <v>26</v>
      </c>
      <c r="F12" s="179">
        <v>240</v>
      </c>
      <c r="G12" s="181">
        <v>180</v>
      </c>
      <c r="H12" s="181">
        <v>180</v>
      </c>
      <c r="I12" s="181">
        <v>180</v>
      </c>
      <c r="J12" s="181">
        <v>180</v>
      </c>
      <c r="K12" s="23"/>
      <c r="L12" s="205"/>
      <c r="M12" s="458">
        <v>200</v>
      </c>
      <c r="N12" s="18"/>
      <c r="O12" s="435"/>
      <c r="P12" s="515">
        <f>N12+M12+L12+++J12+I12+H12+G12+F12</f>
        <v>1160</v>
      </c>
      <c r="Q12" s="461">
        <v>4</v>
      </c>
      <c r="R12" s="188"/>
      <c r="S12" s="141"/>
    </row>
    <row r="13" spans="1:19" ht="18.75" x14ac:dyDescent="0.25">
      <c r="A13" s="268">
        <v>5</v>
      </c>
      <c r="B13" s="507" t="s">
        <v>23</v>
      </c>
      <c r="C13" s="134"/>
      <c r="D13" s="84" t="s">
        <v>19</v>
      </c>
      <c r="E13" s="87">
        <v>4526</v>
      </c>
      <c r="F13" s="432">
        <v>240</v>
      </c>
      <c r="G13" s="433">
        <v>180</v>
      </c>
      <c r="H13" s="433">
        <v>180</v>
      </c>
      <c r="I13" s="433">
        <v>180</v>
      </c>
      <c r="J13" s="433">
        <v>180</v>
      </c>
      <c r="K13" s="23"/>
      <c r="L13" s="205"/>
      <c r="M13" s="459">
        <v>184</v>
      </c>
      <c r="N13" s="58"/>
      <c r="O13" s="444"/>
      <c r="P13" s="515">
        <f t="shared" ref="P13" si="0">N13+M13+L13+++J13+I13+H13+G13+F13</f>
        <v>1144</v>
      </c>
      <c r="Q13" s="462">
        <v>5</v>
      </c>
      <c r="R13" s="188"/>
      <c r="S13" s="141"/>
    </row>
    <row r="14" spans="1:19" ht="18.75" x14ac:dyDescent="0.25">
      <c r="A14" s="268">
        <v>6</v>
      </c>
      <c r="B14" s="508" t="s">
        <v>175</v>
      </c>
      <c r="C14" s="134"/>
      <c r="D14" s="88" t="s">
        <v>15</v>
      </c>
      <c r="E14" s="87">
        <v>117</v>
      </c>
      <c r="F14" s="179">
        <v>240</v>
      </c>
      <c r="G14" s="181">
        <v>180</v>
      </c>
      <c r="H14" s="181">
        <v>180</v>
      </c>
      <c r="I14" s="181">
        <v>180</v>
      </c>
      <c r="J14" s="181">
        <v>180</v>
      </c>
      <c r="K14" s="23"/>
      <c r="L14" s="205"/>
      <c r="M14" s="459">
        <v>174</v>
      </c>
      <c r="N14" s="58"/>
      <c r="O14" s="436"/>
      <c r="P14" s="515">
        <f t="shared" ref="P14" si="1">N14+M14+L14+J14+I14+H14+G14+F14</f>
        <v>1134</v>
      </c>
      <c r="Q14" s="461">
        <v>6</v>
      </c>
      <c r="R14" s="188"/>
      <c r="S14" s="141"/>
    </row>
    <row r="15" spans="1:19" ht="18.75" x14ac:dyDescent="0.25">
      <c r="A15" s="269">
        <v>7</v>
      </c>
      <c r="B15" s="506" t="s">
        <v>195</v>
      </c>
      <c r="C15" s="132" t="s">
        <v>10</v>
      </c>
      <c r="D15" s="84" t="s">
        <v>19</v>
      </c>
      <c r="E15" s="84">
        <v>7198</v>
      </c>
      <c r="F15" s="365">
        <v>240</v>
      </c>
      <c r="G15" s="366">
        <v>180</v>
      </c>
      <c r="H15" s="366">
        <v>180</v>
      </c>
      <c r="I15" s="366">
        <v>180</v>
      </c>
      <c r="J15" s="366">
        <v>180</v>
      </c>
      <c r="K15" s="23"/>
      <c r="L15" s="205"/>
      <c r="M15" s="459">
        <v>161</v>
      </c>
      <c r="N15" s="58"/>
      <c r="O15" s="436"/>
      <c r="P15" s="515">
        <f t="shared" ref="P15:P16" si="2">N15+M15+L15+++J15+I15+H15+G15+F15</f>
        <v>1121</v>
      </c>
      <c r="Q15" s="458">
        <v>7</v>
      </c>
      <c r="R15" s="509" t="s">
        <v>219</v>
      </c>
      <c r="S15" s="141"/>
    </row>
    <row r="16" spans="1:19" ht="18.75" x14ac:dyDescent="0.25">
      <c r="A16" s="268">
        <v>8</v>
      </c>
      <c r="B16" s="507" t="s">
        <v>174</v>
      </c>
      <c r="C16" s="137" t="s">
        <v>10</v>
      </c>
      <c r="D16" s="88" t="s">
        <v>19</v>
      </c>
      <c r="E16" s="87">
        <v>7491</v>
      </c>
      <c r="F16" s="179">
        <v>240</v>
      </c>
      <c r="G16" s="181">
        <v>180</v>
      </c>
      <c r="H16" s="181">
        <v>180</v>
      </c>
      <c r="I16" s="181">
        <v>173</v>
      </c>
      <c r="J16" s="181">
        <v>180</v>
      </c>
      <c r="K16" s="23"/>
      <c r="L16" s="205"/>
      <c r="M16" s="57"/>
      <c r="N16" s="58"/>
      <c r="O16" s="436"/>
      <c r="P16" s="515">
        <f t="shared" si="2"/>
        <v>953</v>
      </c>
      <c r="Q16" s="458">
        <v>8</v>
      </c>
      <c r="R16" s="510" t="s">
        <v>220</v>
      </c>
      <c r="S16" s="141"/>
    </row>
    <row r="17" spans="1:19" ht="18.75" x14ac:dyDescent="0.25">
      <c r="A17" s="268">
        <v>9</v>
      </c>
      <c r="B17" s="511" t="s">
        <v>67</v>
      </c>
      <c r="C17" s="134"/>
      <c r="D17" s="84" t="s">
        <v>51</v>
      </c>
      <c r="E17" s="88" t="s">
        <v>69</v>
      </c>
      <c r="F17" s="432">
        <v>240</v>
      </c>
      <c r="G17" s="433">
        <v>170</v>
      </c>
      <c r="H17" s="433">
        <v>180</v>
      </c>
      <c r="I17" s="433">
        <v>180</v>
      </c>
      <c r="J17" s="433">
        <v>180</v>
      </c>
      <c r="K17" s="23"/>
      <c r="L17" s="23"/>
      <c r="M17" s="57"/>
      <c r="N17" s="58"/>
      <c r="O17" s="436"/>
      <c r="P17" s="515">
        <f t="shared" ref="P17" si="3">N17+M17+L17+J17+I17+H17+G17+F17</f>
        <v>950</v>
      </c>
      <c r="Q17" s="462">
        <v>9</v>
      </c>
      <c r="R17" s="188"/>
      <c r="S17" s="141"/>
    </row>
    <row r="18" spans="1:19" ht="18.75" x14ac:dyDescent="0.25">
      <c r="A18" s="269">
        <v>10</v>
      </c>
      <c r="B18" s="504" t="s">
        <v>166</v>
      </c>
      <c r="C18" s="134"/>
      <c r="D18" s="88" t="s">
        <v>15</v>
      </c>
      <c r="E18" s="87">
        <v>319</v>
      </c>
      <c r="F18" s="179">
        <v>240</v>
      </c>
      <c r="G18" s="181">
        <v>180</v>
      </c>
      <c r="H18" s="181">
        <v>164</v>
      </c>
      <c r="I18" s="181">
        <v>180</v>
      </c>
      <c r="J18" s="181">
        <v>180</v>
      </c>
      <c r="K18" s="23"/>
      <c r="L18" s="23"/>
      <c r="M18" s="57"/>
      <c r="N18" s="58"/>
      <c r="O18" s="435"/>
      <c r="P18" s="515">
        <f t="shared" ref="P18:P19" si="4">N18+M18+L18+++J18+I18+H18+G18+F18</f>
        <v>944</v>
      </c>
      <c r="Q18" s="461">
        <v>10</v>
      </c>
      <c r="R18" s="188"/>
      <c r="S18" s="141"/>
    </row>
    <row r="19" spans="1:19" ht="18.75" x14ac:dyDescent="0.25">
      <c r="A19" s="268">
        <v>11</v>
      </c>
      <c r="B19" s="507" t="s">
        <v>68</v>
      </c>
      <c r="C19" s="132" t="s">
        <v>10</v>
      </c>
      <c r="D19" s="138" t="s">
        <v>51</v>
      </c>
      <c r="E19" s="88" t="s">
        <v>70</v>
      </c>
      <c r="F19" s="365">
        <v>240</v>
      </c>
      <c r="G19" s="366">
        <v>160</v>
      </c>
      <c r="H19" s="366">
        <v>180</v>
      </c>
      <c r="I19" s="366">
        <v>180</v>
      </c>
      <c r="J19" s="366">
        <v>180</v>
      </c>
      <c r="K19" s="23"/>
      <c r="L19" s="23"/>
      <c r="M19" s="57"/>
      <c r="N19" s="58"/>
      <c r="O19" s="444"/>
      <c r="P19" s="515">
        <f t="shared" si="4"/>
        <v>940</v>
      </c>
      <c r="Q19" s="458">
        <v>11</v>
      </c>
      <c r="R19" s="510" t="s">
        <v>221</v>
      </c>
      <c r="S19" s="141"/>
    </row>
    <row r="20" spans="1:19" ht="18.75" x14ac:dyDescent="0.25">
      <c r="A20" s="268">
        <v>12</v>
      </c>
      <c r="B20" s="504" t="s">
        <v>122</v>
      </c>
      <c r="C20" s="134"/>
      <c r="D20" s="84" t="s">
        <v>25</v>
      </c>
      <c r="E20" s="87">
        <v>120</v>
      </c>
      <c r="F20" s="179">
        <v>240</v>
      </c>
      <c r="G20" s="181">
        <v>180</v>
      </c>
      <c r="H20" s="181">
        <v>180</v>
      </c>
      <c r="I20" s="181">
        <v>180</v>
      </c>
      <c r="J20" s="181">
        <v>145</v>
      </c>
      <c r="K20" s="23"/>
      <c r="L20" s="23"/>
      <c r="M20" s="57"/>
      <c r="N20" s="58"/>
      <c r="O20" s="436"/>
      <c r="P20" s="515">
        <f t="shared" ref="P20" si="5">N20+M20+L20+J20+I20+H20+G20+F20</f>
        <v>925</v>
      </c>
      <c r="Q20" s="461">
        <v>12</v>
      </c>
      <c r="R20" s="188"/>
      <c r="S20" s="141"/>
    </row>
    <row r="21" spans="1:19" ht="18.75" x14ac:dyDescent="0.25">
      <c r="A21" s="269">
        <v>13</v>
      </c>
      <c r="B21" s="504" t="s">
        <v>108</v>
      </c>
      <c r="C21" s="134"/>
      <c r="D21" s="88" t="s">
        <v>18</v>
      </c>
      <c r="E21" s="431" t="s">
        <v>205</v>
      </c>
      <c r="F21" s="432">
        <v>178</v>
      </c>
      <c r="G21" s="433">
        <v>180</v>
      </c>
      <c r="H21" s="433">
        <v>180</v>
      </c>
      <c r="I21" s="433">
        <v>180</v>
      </c>
      <c r="J21" s="433">
        <v>180</v>
      </c>
      <c r="K21" s="23"/>
      <c r="L21" s="23"/>
      <c r="M21" s="57"/>
      <c r="N21" s="58"/>
      <c r="O21" s="435"/>
      <c r="P21" s="515">
        <f t="shared" ref="P21:P22" si="6">N21+M21+L21+++J21+I21+H21+G21+F21</f>
        <v>898</v>
      </c>
      <c r="Q21" s="462">
        <v>13</v>
      </c>
      <c r="R21" s="188"/>
      <c r="S21" s="141"/>
    </row>
    <row r="22" spans="1:19" ht="18.75" x14ac:dyDescent="0.25">
      <c r="A22" s="268">
        <v>14</v>
      </c>
      <c r="B22" s="502" t="s">
        <v>173</v>
      </c>
      <c r="C22" s="137" t="s">
        <v>10</v>
      </c>
      <c r="D22" s="88" t="s">
        <v>19</v>
      </c>
      <c r="E22" s="87">
        <v>7383</v>
      </c>
      <c r="F22" s="179">
        <v>168</v>
      </c>
      <c r="G22" s="181">
        <v>180</v>
      </c>
      <c r="H22" s="181">
        <v>180</v>
      </c>
      <c r="I22" s="181">
        <v>180</v>
      </c>
      <c r="J22" s="181">
        <v>180</v>
      </c>
      <c r="K22" s="23"/>
      <c r="L22" s="23"/>
      <c r="M22" s="57"/>
      <c r="N22" s="58"/>
      <c r="O22" s="444"/>
      <c r="P22" s="515">
        <f t="shared" si="6"/>
        <v>888</v>
      </c>
      <c r="Q22" s="461">
        <v>14</v>
      </c>
      <c r="R22" s="188" t="s">
        <v>222</v>
      </c>
      <c r="S22" s="141"/>
    </row>
    <row r="23" spans="1:19" ht="18.75" x14ac:dyDescent="0.25">
      <c r="A23" s="268">
        <v>15</v>
      </c>
      <c r="B23" s="512" t="s">
        <v>211</v>
      </c>
      <c r="C23" s="132"/>
      <c r="D23" s="88" t="s">
        <v>15</v>
      </c>
      <c r="E23" s="87">
        <v>122</v>
      </c>
      <c r="F23" s="365">
        <v>240</v>
      </c>
      <c r="G23" s="366">
        <v>180</v>
      </c>
      <c r="H23" s="366">
        <v>180</v>
      </c>
      <c r="I23" s="366">
        <v>107</v>
      </c>
      <c r="J23" s="366">
        <v>180</v>
      </c>
      <c r="K23" s="23"/>
      <c r="L23" s="23"/>
      <c r="M23" s="57"/>
      <c r="N23" s="58"/>
      <c r="O23" s="436"/>
      <c r="P23" s="515">
        <f t="shared" ref="P23" si="7">N23+M23+L23+J23+I23+H23+G23+F23</f>
        <v>887</v>
      </c>
      <c r="Q23" s="462">
        <v>15</v>
      </c>
      <c r="R23" s="188"/>
      <c r="S23" s="141"/>
    </row>
    <row r="24" spans="1:19" ht="18.75" x14ac:dyDescent="0.25">
      <c r="A24" s="269">
        <v>16</v>
      </c>
      <c r="B24" s="506" t="s">
        <v>109</v>
      </c>
      <c r="C24" s="132"/>
      <c r="D24" s="84" t="s">
        <v>26</v>
      </c>
      <c r="E24" s="87" t="s">
        <v>61</v>
      </c>
      <c r="F24" s="179">
        <v>240</v>
      </c>
      <c r="G24" s="181">
        <v>103</v>
      </c>
      <c r="H24" s="181">
        <v>180</v>
      </c>
      <c r="I24" s="181">
        <v>180</v>
      </c>
      <c r="J24" s="181">
        <v>180</v>
      </c>
      <c r="K24" s="23"/>
      <c r="L24" s="23"/>
      <c r="M24" s="57"/>
      <c r="N24" s="58"/>
      <c r="O24" s="435"/>
      <c r="P24" s="515">
        <f t="shared" ref="P24:P25" si="8">N24+M24+L24+++J24+I24+H24+G24+F24</f>
        <v>883</v>
      </c>
      <c r="Q24" s="461">
        <v>16</v>
      </c>
      <c r="R24" s="111"/>
      <c r="S24" s="141"/>
    </row>
    <row r="25" spans="1:19" ht="18.75" x14ac:dyDescent="0.25">
      <c r="A25" s="268">
        <v>17</v>
      </c>
      <c r="B25" s="506" t="s">
        <v>27</v>
      </c>
      <c r="C25" s="132"/>
      <c r="D25" s="84" t="s">
        <v>26</v>
      </c>
      <c r="E25" s="87" t="s">
        <v>57</v>
      </c>
      <c r="F25" s="432">
        <v>240</v>
      </c>
      <c r="G25" s="433">
        <v>180</v>
      </c>
      <c r="H25" s="433">
        <v>113</v>
      </c>
      <c r="I25" s="433">
        <v>149</v>
      </c>
      <c r="J25" s="433">
        <v>180</v>
      </c>
      <c r="K25" s="23"/>
      <c r="L25" s="23"/>
      <c r="M25" s="57"/>
      <c r="N25" s="58"/>
      <c r="O25" s="444"/>
      <c r="P25" s="515">
        <f t="shared" si="8"/>
        <v>862</v>
      </c>
      <c r="Q25" s="462">
        <v>17</v>
      </c>
      <c r="R25" s="110"/>
      <c r="S25" s="141"/>
    </row>
    <row r="26" spans="1:19" ht="18.75" x14ac:dyDescent="0.25">
      <c r="A26" s="268">
        <v>18</v>
      </c>
      <c r="B26" s="504" t="s">
        <v>212</v>
      </c>
      <c r="C26" s="132"/>
      <c r="D26" s="88" t="s">
        <v>15</v>
      </c>
      <c r="E26" s="87">
        <v>78</v>
      </c>
      <c r="F26" s="179">
        <v>176</v>
      </c>
      <c r="G26" s="181">
        <v>180</v>
      </c>
      <c r="H26" s="181">
        <v>180</v>
      </c>
      <c r="I26" s="181">
        <v>125</v>
      </c>
      <c r="J26" s="181">
        <v>180</v>
      </c>
      <c r="K26" s="23"/>
      <c r="L26" s="23"/>
      <c r="M26" s="57"/>
      <c r="N26" s="58"/>
      <c r="O26" s="436"/>
      <c r="P26" s="515">
        <f t="shared" ref="P26" si="9">N26+M26+L26+J26+I26+H26+G26+F26</f>
        <v>841</v>
      </c>
      <c r="Q26" s="461">
        <v>18</v>
      </c>
      <c r="R26" s="93"/>
      <c r="S26" s="141"/>
    </row>
    <row r="27" spans="1:19" ht="18.75" x14ac:dyDescent="0.25">
      <c r="A27" s="269">
        <v>19</v>
      </c>
      <c r="B27" s="506" t="s">
        <v>62</v>
      </c>
      <c r="C27" s="132"/>
      <c r="D27" s="84" t="s">
        <v>15</v>
      </c>
      <c r="E27" s="84">
        <v>119</v>
      </c>
      <c r="F27" s="365">
        <v>233</v>
      </c>
      <c r="G27" s="366">
        <v>172</v>
      </c>
      <c r="H27" s="366">
        <v>180</v>
      </c>
      <c r="I27" s="366">
        <v>52</v>
      </c>
      <c r="J27" s="366">
        <v>180</v>
      </c>
      <c r="K27" s="23"/>
      <c r="L27" s="23"/>
      <c r="M27" s="57"/>
      <c r="N27" s="58"/>
      <c r="O27" s="435"/>
      <c r="P27" s="515">
        <f t="shared" ref="P27:P28" si="10">N27+M27+L27+++J27+I27+H27+G27+F27</f>
        <v>817</v>
      </c>
      <c r="Q27" s="462">
        <v>19</v>
      </c>
      <c r="R27" s="111"/>
      <c r="S27" s="141"/>
    </row>
    <row r="28" spans="1:19" ht="18.75" x14ac:dyDescent="0.25">
      <c r="A28" s="268">
        <v>20</v>
      </c>
      <c r="B28" s="506" t="s">
        <v>66</v>
      </c>
      <c r="C28" s="132"/>
      <c r="D28" s="84" t="s">
        <v>15</v>
      </c>
      <c r="E28" s="84">
        <v>818</v>
      </c>
      <c r="F28" s="179">
        <v>168</v>
      </c>
      <c r="G28" s="181">
        <v>180</v>
      </c>
      <c r="H28" s="181">
        <v>180</v>
      </c>
      <c r="I28" s="181">
        <v>180</v>
      </c>
      <c r="J28" s="181">
        <v>98</v>
      </c>
      <c r="K28" s="23"/>
      <c r="L28" s="23"/>
      <c r="M28" s="57"/>
      <c r="N28" s="58"/>
      <c r="O28" s="444"/>
      <c r="P28" s="515">
        <f t="shared" si="10"/>
        <v>806</v>
      </c>
      <c r="Q28" s="461">
        <v>20</v>
      </c>
      <c r="R28" s="110"/>
      <c r="S28" s="141"/>
    </row>
    <row r="29" spans="1:19" ht="18.75" x14ac:dyDescent="0.25">
      <c r="A29" s="268">
        <v>21</v>
      </c>
      <c r="B29" s="512" t="s">
        <v>266</v>
      </c>
      <c r="C29" s="132"/>
      <c r="D29" s="88" t="s">
        <v>15</v>
      </c>
      <c r="E29" s="87">
        <v>106</v>
      </c>
      <c r="F29" s="432">
        <v>240</v>
      </c>
      <c r="G29" s="433">
        <v>167</v>
      </c>
      <c r="H29" s="433">
        <v>101</v>
      </c>
      <c r="I29" s="433">
        <v>76</v>
      </c>
      <c r="J29" s="433">
        <v>180</v>
      </c>
      <c r="K29" s="23"/>
      <c r="L29" s="23"/>
      <c r="M29" s="57"/>
      <c r="N29" s="58"/>
      <c r="O29" s="436"/>
      <c r="P29" s="515">
        <f t="shared" ref="P29" si="11">N29+M29+L29+J29+I29+H29+G29+F29</f>
        <v>764</v>
      </c>
      <c r="Q29" s="462">
        <v>21</v>
      </c>
      <c r="R29" s="93"/>
      <c r="S29" s="141"/>
    </row>
    <row r="30" spans="1:19" ht="18.75" x14ac:dyDescent="0.25">
      <c r="A30" s="269">
        <v>22</v>
      </c>
      <c r="B30" s="512" t="s">
        <v>210</v>
      </c>
      <c r="C30" s="132" t="s">
        <v>10</v>
      </c>
      <c r="D30" s="88" t="s">
        <v>15</v>
      </c>
      <c r="E30" s="87">
        <v>178</v>
      </c>
      <c r="F30" s="179">
        <v>202</v>
      </c>
      <c r="G30" s="181">
        <v>180</v>
      </c>
      <c r="H30" s="181">
        <v>180</v>
      </c>
      <c r="I30" s="181">
        <v>120</v>
      </c>
      <c r="J30" s="181">
        <v>0</v>
      </c>
      <c r="K30" s="23"/>
      <c r="L30" s="23"/>
      <c r="M30" s="57"/>
      <c r="N30" s="58"/>
      <c r="O30" s="435"/>
      <c r="P30" s="515">
        <f t="shared" ref="P30:P31" si="12">N30+M30+L30+++J30+I30+H30+G30+F30</f>
        <v>682</v>
      </c>
      <c r="Q30" s="461" t="s">
        <v>268</v>
      </c>
      <c r="R30" s="516" t="s">
        <v>223</v>
      </c>
      <c r="S30" s="141"/>
    </row>
    <row r="31" spans="1:19" ht="18.75" x14ac:dyDescent="0.25">
      <c r="A31" s="268">
        <v>23</v>
      </c>
      <c r="B31" s="504" t="s">
        <v>204</v>
      </c>
      <c r="C31" s="134"/>
      <c r="D31" s="88" t="s">
        <v>15</v>
      </c>
      <c r="E31" s="431">
        <v>35</v>
      </c>
      <c r="F31" s="365">
        <v>0</v>
      </c>
      <c r="G31" s="366">
        <v>180</v>
      </c>
      <c r="H31" s="366">
        <v>180</v>
      </c>
      <c r="I31" s="366">
        <v>142</v>
      </c>
      <c r="J31" s="366">
        <v>180</v>
      </c>
      <c r="K31" s="23"/>
      <c r="L31" s="23"/>
      <c r="M31" s="57"/>
      <c r="N31" s="58"/>
      <c r="O31" s="444"/>
      <c r="P31" s="515">
        <f t="shared" si="12"/>
        <v>682</v>
      </c>
      <c r="Q31" s="462" t="s">
        <v>268</v>
      </c>
      <c r="R31" s="111"/>
      <c r="S31" s="141"/>
    </row>
    <row r="32" spans="1:19" ht="18.75" x14ac:dyDescent="0.25">
      <c r="A32" s="268">
        <v>24</v>
      </c>
      <c r="B32" s="507" t="s">
        <v>165</v>
      </c>
      <c r="C32" s="134"/>
      <c r="D32" s="84" t="s">
        <v>103</v>
      </c>
      <c r="E32" s="87">
        <v>4032</v>
      </c>
      <c r="F32" s="179">
        <v>240</v>
      </c>
      <c r="G32" s="181">
        <v>165</v>
      </c>
      <c r="H32" s="181">
        <v>180</v>
      </c>
      <c r="I32" s="181">
        <v>0</v>
      </c>
      <c r="J32" s="181">
        <v>0</v>
      </c>
      <c r="K32" s="16"/>
      <c r="L32" s="16"/>
      <c r="M32" s="17"/>
      <c r="N32" s="18"/>
      <c r="O32" s="436"/>
      <c r="P32" s="515">
        <f t="shared" ref="P32" si="13">N32+M32+L32+J32+I32+H32+G32+F32</f>
        <v>585</v>
      </c>
      <c r="Q32" s="461">
        <v>24</v>
      </c>
      <c r="R32" s="93"/>
      <c r="S32" s="141"/>
    </row>
    <row r="33" spans="1:19" ht="18.75" x14ac:dyDescent="0.25">
      <c r="A33" s="269">
        <v>25</v>
      </c>
      <c r="B33" s="513" t="s">
        <v>214</v>
      </c>
      <c r="C33" s="132" t="s">
        <v>10</v>
      </c>
      <c r="D33" s="84" t="s">
        <v>15</v>
      </c>
      <c r="E33" s="84">
        <v>174</v>
      </c>
      <c r="F33" s="432">
        <v>240</v>
      </c>
      <c r="G33" s="433">
        <v>73</v>
      </c>
      <c r="H33" s="433">
        <v>101</v>
      </c>
      <c r="I33" s="433">
        <v>110</v>
      </c>
      <c r="J33" s="433">
        <v>0</v>
      </c>
      <c r="K33" s="23"/>
      <c r="L33" s="23"/>
      <c r="M33" s="57"/>
      <c r="N33" s="58"/>
      <c r="O33" s="435"/>
      <c r="P33" s="515">
        <f t="shared" ref="P33:P34" si="14">N33+M33+L33+++J33+I33+H33+G33+F33</f>
        <v>524</v>
      </c>
      <c r="Q33" s="462">
        <v>25</v>
      </c>
      <c r="R33" s="516" t="s">
        <v>224</v>
      </c>
      <c r="S33" s="141"/>
    </row>
    <row r="34" spans="1:19" ht="18.75" x14ac:dyDescent="0.25">
      <c r="A34" s="268">
        <v>26</v>
      </c>
      <c r="B34" s="506" t="s">
        <v>154</v>
      </c>
      <c r="C34" s="132"/>
      <c r="D34" s="84" t="s">
        <v>103</v>
      </c>
      <c r="E34" s="84">
        <v>1863</v>
      </c>
      <c r="F34" s="179">
        <v>157</v>
      </c>
      <c r="G34" s="181">
        <v>180</v>
      </c>
      <c r="H34" s="181">
        <v>169</v>
      </c>
      <c r="I34" s="181">
        <v>0</v>
      </c>
      <c r="J34" s="181">
        <v>0</v>
      </c>
      <c r="K34" s="23"/>
      <c r="L34" s="23"/>
      <c r="M34" s="57"/>
      <c r="N34" s="58"/>
      <c r="O34" s="444"/>
      <c r="P34" s="515">
        <f t="shared" si="14"/>
        <v>506</v>
      </c>
      <c r="Q34" s="461">
        <v>26</v>
      </c>
      <c r="R34" s="111"/>
      <c r="S34" s="141"/>
    </row>
    <row r="35" spans="1:19" ht="18.75" x14ac:dyDescent="0.25">
      <c r="A35" s="268">
        <v>27</v>
      </c>
      <c r="B35" s="506" t="s">
        <v>50</v>
      </c>
      <c r="C35" s="132"/>
      <c r="D35" s="84" t="s">
        <v>51</v>
      </c>
      <c r="E35" s="84" t="s">
        <v>55</v>
      </c>
      <c r="F35" s="365">
        <v>240</v>
      </c>
      <c r="G35" s="366">
        <v>115</v>
      </c>
      <c r="H35" s="366">
        <v>133</v>
      </c>
      <c r="I35" s="366">
        <v>0</v>
      </c>
      <c r="J35" s="366">
        <v>0</v>
      </c>
      <c r="K35" s="23"/>
      <c r="L35" s="23"/>
      <c r="M35" s="57"/>
      <c r="N35" s="58"/>
      <c r="O35" s="436"/>
      <c r="P35" s="515">
        <f t="shared" ref="P35" si="15">N35+M35+L35+J35+I35+H35+G35+F35</f>
        <v>488</v>
      </c>
      <c r="Q35" s="462">
        <v>27</v>
      </c>
      <c r="R35" s="111"/>
      <c r="S35" s="141"/>
    </row>
    <row r="36" spans="1:19" ht="18" x14ac:dyDescent="0.25">
      <c r="A36" s="269">
        <v>28</v>
      </c>
      <c r="B36" s="513" t="s">
        <v>213</v>
      </c>
      <c r="C36" s="132" t="s">
        <v>10</v>
      </c>
      <c r="D36" s="84" t="s">
        <v>15</v>
      </c>
      <c r="E36" s="87">
        <v>180</v>
      </c>
      <c r="F36" s="179">
        <v>116</v>
      </c>
      <c r="G36" s="181">
        <v>70</v>
      </c>
      <c r="H36" s="181">
        <v>66</v>
      </c>
      <c r="I36" s="181">
        <v>120</v>
      </c>
      <c r="J36" s="181">
        <v>0</v>
      </c>
      <c r="K36" s="23"/>
      <c r="L36" s="23"/>
      <c r="M36" s="57"/>
      <c r="N36" s="58"/>
      <c r="O36" s="435"/>
      <c r="P36" s="515">
        <f t="shared" ref="P36:P37" si="16">N36+M36+L36+++J36+I36+H36+G36+F36</f>
        <v>372</v>
      </c>
      <c r="Q36" s="461">
        <v>28</v>
      </c>
      <c r="R36" s="516" t="s">
        <v>225</v>
      </c>
      <c r="S36" s="460"/>
    </row>
    <row r="37" spans="1:19" ht="18.75" x14ac:dyDescent="0.25">
      <c r="A37" s="268">
        <v>29</v>
      </c>
      <c r="B37" s="506" t="s">
        <v>137</v>
      </c>
      <c r="C37" s="132"/>
      <c r="D37" s="138" t="s">
        <v>110</v>
      </c>
      <c r="E37" s="88" t="s">
        <v>267</v>
      </c>
      <c r="F37" s="432">
        <v>172</v>
      </c>
      <c r="G37" s="433">
        <v>180</v>
      </c>
      <c r="H37" s="433">
        <v>0</v>
      </c>
      <c r="I37" s="433">
        <v>0</v>
      </c>
      <c r="J37" s="181">
        <v>0</v>
      </c>
      <c r="K37" s="23"/>
      <c r="L37" s="23"/>
      <c r="M37" s="57"/>
      <c r="N37" s="58"/>
      <c r="O37" s="444"/>
      <c r="P37" s="515">
        <f t="shared" si="16"/>
        <v>352</v>
      </c>
      <c r="Q37" s="462">
        <v>29</v>
      </c>
      <c r="R37" s="111"/>
      <c r="S37" s="141"/>
    </row>
    <row r="38" spans="1:19" ht="18.75" x14ac:dyDescent="0.25">
      <c r="A38" s="463"/>
      <c r="B38" s="494"/>
      <c r="C38" s="489"/>
      <c r="D38" s="464"/>
      <c r="E38" s="465"/>
      <c r="F38" s="394"/>
      <c r="G38" s="311"/>
      <c r="H38" s="311"/>
      <c r="I38" s="311"/>
      <c r="J38" s="466"/>
      <c r="K38" s="466"/>
      <c r="L38" s="466"/>
      <c r="M38" s="471"/>
      <c r="N38" s="469"/>
      <c r="O38" s="470"/>
      <c r="P38" s="312"/>
      <c r="Q38" s="445"/>
      <c r="R38" s="472"/>
      <c r="S38" s="141"/>
    </row>
    <row r="39" spans="1:19" ht="18.75" x14ac:dyDescent="0.25">
      <c r="A39" s="463"/>
      <c r="B39" s="495"/>
      <c r="C39" s="490"/>
      <c r="D39" s="476"/>
      <c r="E39" s="477"/>
      <c r="F39" s="466"/>
      <c r="G39" s="466"/>
      <c r="H39" s="466"/>
      <c r="I39" s="466"/>
      <c r="J39" s="466"/>
      <c r="K39" s="466"/>
      <c r="L39" s="466"/>
      <c r="M39" s="471"/>
      <c r="N39" s="469"/>
      <c r="O39" s="467"/>
      <c r="P39" s="312"/>
      <c r="Q39" s="445"/>
      <c r="R39" s="472"/>
      <c r="S39" s="141"/>
    </row>
    <row r="40" spans="1:19" ht="18.75" x14ac:dyDescent="0.25">
      <c r="A40" s="478"/>
      <c r="B40" s="496" t="s">
        <v>20</v>
      </c>
      <c r="C40" s="491"/>
      <c r="D40" s="479"/>
      <c r="E40" s="479"/>
      <c r="F40" s="206">
        <v>19</v>
      </c>
      <c r="G40" s="206">
        <v>20</v>
      </c>
      <c r="H40" s="206">
        <v>21</v>
      </c>
      <c r="I40" s="206">
        <v>15</v>
      </c>
      <c r="J40" s="206">
        <v>20</v>
      </c>
      <c r="K40" s="466"/>
      <c r="L40" s="474"/>
      <c r="M40" s="475"/>
      <c r="N40" s="468"/>
      <c r="O40" s="467"/>
      <c r="P40" s="312"/>
      <c r="Q40" s="19"/>
      <c r="R40" s="473"/>
      <c r="S40" s="141"/>
    </row>
    <row r="41" spans="1:19" ht="19.5" thickBot="1" x14ac:dyDescent="0.3">
      <c r="A41" s="480"/>
      <c r="B41" s="497"/>
      <c r="C41" s="492"/>
      <c r="D41" s="481"/>
      <c r="E41" s="481"/>
      <c r="F41" s="207">
        <v>19</v>
      </c>
      <c r="G41" s="207">
        <v>12</v>
      </c>
      <c r="H41" s="207">
        <v>10</v>
      </c>
      <c r="I41" s="207">
        <v>8</v>
      </c>
      <c r="J41" s="207">
        <v>7</v>
      </c>
      <c r="K41" s="482"/>
      <c r="L41" s="483"/>
      <c r="M41" s="484"/>
      <c r="N41" s="485"/>
      <c r="O41" s="486"/>
      <c r="P41" s="447"/>
      <c r="Q41" s="103"/>
      <c r="R41" s="487"/>
      <c r="S41" s="141"/>
    </row>
    <row r="42" spans="1:19" x14ac:dyDescent="0.2">
      <c r="B42" s="61"/>
    </row>
    <row r="43" spans="1:19" x14ac:dyDescent="0.2">
      <c r="A43" s="527" t="s">
        <v>269</v>
      </c>
      <c r="B43" s="527"/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</row>
    <row r="44" spans="1:19" x14ac:dyDescent="0.2">
      <c r="A44" s="532"/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</row>
    <row r="45" spans="1:19" ht="15.75" thickBot="1" x14ac:dyDescent="0.25">
      <c r="A45" s="1"/>
      <c r="B45" s="499"/>
      <c r="C45" s="1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3"/>
      <c r="R45" s="1"/>
    </row>
    <row r="46" spans="1:19" ht="15.75" thickBot="1" x14ac:dyDescent="0.25">
      <c r="A46" s="4"/>
      <c r="B46" s="10"/>
      <c r="C46" s="5"/>
      <c r="D46" s="5"/>
      <c r="E46" s="5"/>
      <c r="F46" s="397" t="s">
        <v>1</v>
      </c>
      <c r="G46" s="397" t="s">
        <v>2</v>
      </c>
      <c r="H46" s="397" t="s">
        <v>3</v>
      </c>
      <c r="I46" s="397" t="s">
        <v>4</v>
      </c>
      <c r="J46" s="397" t="s">
        <v>5</v>
      </c>
      <c r="K46" s="533"/>
      <c r="L46" s="534"/>
      <c r="M46" s="454" t="s">
        <v>6</v>
      </c>
      <c r="N46" s="441" t="s">
        <v>6</v>
      </c>
      <c r="O46" s="130" t="s">
        <v>6</v>
      </c>
      <c r="P46" s="537" t="s">
        <v>7</v>
      </c>
      <c r="Q46" s="130" t="s">
        <v>8</v>
      </c>
      <c r="R46" s="130" t="s">
        <v>8</v>
      </c>
    </row>
    <row r="47" spans="1:19" ht="15.75" thickBot="1" x14ac:dyDescent="0.25">
      <c r="A47" s="6"/>
      <c r="B47" s="7" t="s">
        <v>9</v>
      </c>
      <c r="C47" s="488" t="s">
        <v>10</v>
      </c>
      <c r="D47" s="8" t="s">
        <v>11</v>
      </c>
      <c r="E47" s="9" t="s">
        <v>12</v>
      </c>
      <c r="F47" s="399" t="s">
        <v>13</v>
      </c>
      <c r="G47" s="399" t="s">
        <v>13</v>
      </c>
      <c r="H47" s="399" t="s">
        <v>13</v>
      </c>
      <c r="I47" s="399" t="s">
        <v>13</v>
      </c>
      <c r="J47" s="399" t="s">
        <v>13</v>
      </c>
      <c r="K47" s="535"/>
      <c r="L47" s="536"/>
      <c r="M47" s="455">
        <v>1</v>
      </c>
      <c r="N47" s="442">
        <v>2</v>
      </c>
      <c r="O47" s="142">
        <v>3</v>
      </c>
      <c r="P47" s="538"/>
      <c r="Q47" s="449"/>
      <c r="R47" s="142" t="s">
        <v>75</v>
      </c>
    </row>
    <row r="48" spans="1:19" ht="15.75" thickBot="1" x14ac:dyDescent="0.25">
      <c r="A48" s="6"/>
      <c r="B48" s="493"/>
      <c r="C48" s="60"/>
      <c r="D48" s="59"/>
      <c r="E48" s="59"/>
      <c r="F48" s="430">
        <v>240</v>
      </c>
      <c r="G48" s="430">
        <v>180</v>
      </c>
      <c r="H48" s="430">
        <v>180</v>
      </c>
      <c r="I48" s="430">
        <v>180</v>
      </c>
      <c r="J48" s="430">
        <v>180</v>
      </c>
      <c r="K48" s="450" t="s">
        <v>73</v>
      </c>
      <c r="L48" s="450" t="s">
        <v>74</v>
      </c>
      <c r="M48" s="451">
        <v>360</v>
      </c>
      <c r="N48" s="451">
        <v>480</v>
      </c>
      <c r="O48" s="452">
        <v>600</v>
      </c>
      <c r="P48" s="452"/>
      <c r="Q48" s="452"/>
      <c r="R48" s="453"/>
    </row>
    <row r="49" spans="1:18" x14ac:dyDescent="0.2">
      <c r="A49" s="267">
        <v>1</v>
      </c>
      <c r="B49" s="500" t="s">
        <v>195</v>
      </c>
      <c r="C49" s="106" t="s">
        <v>10</v>
      </c>
      <c r="D49" s="107" t="s">
        <v>19</v>
      </c>
      <c r="E49" s="107">
        <v>7198</v>
      </c>
      <c r="F49" s="446">
        <v>240</v>
      </c>
      <c r="G49" s="185">
        <v>180</v>
      </c>
      <c r="H49" s="185">
        <v>180</v>
      </c>
      <c r="I49" s="185">
        <v>180</v>
      </c>
      <c r="J49" s="185">
        <v>180</v>
      </c>
      <c r="K49" s="108"/>
      <c r="L49" s="204"/>
      <c r="M49" s="456">
        <v>161</v>
      </c>
      <c r="N49" s="109"/>
      <c r="O49" s="443"/>
      <c r="P49" s="514">
        <f>N49+M49+L49+J49+I49+H49+G49+F49</f>
        <v>1121</v>
      </c>
      <c r="Q49" s="517"/>
      <c r="R49" s="520" t="s">
        <v>219</v>
      </c>
    </row>
    <row r="50" spans="1:18" x14ac:dyDescent="0.2">
      <c r="A50" s="268">
        <v>2</v>
      </c>
      <c r="B50" s="507" t="s">
        <v>174</v>
      </c>
      <c r="C50" s="137" t="s">
        <v>10</v>
      </c>
      <c r="D50" s="88" t="s">
        <v>19</v>
      </c>
      <c r="E50" s="87">
        <v>7491</v>
      </c>
      <c r="F50" s="179">
        <v>240</v>
      </c>
      <c r="G50" s="181">
        <v>180</v>
      </c>
      <c r="H50" s="181">
        <v>180</v>
      </c>
      <c r="I50" s="181">
        <v>173</v>
      </c>
      <c r="J50" s="181">
        <v>180</v>
      </c>
      <c r="K50" s="23"/>
      <c r="L50" s="205"/>
      <c r="M50" s="457"/>
      <c r="N50" s="22"/>
      <c r="O50" s="444"/>
      <c r="P50" s="515">
        <f>N50+M50+L50+++J50+I50+H50+G50+F50</f>
        <v>953</v>
      </c>
      <c r="Q50" s="518"/>
      <c r="R50" s="510" t="s">
        <v>220</v>
      </c>
    </row>
    <row r="51" spans="1:18" x14ac:dyDescent="0.2">
      <c r="A51" s="268">
        <v>3</v>
      </c>
      <c r="B51" s="507" t="s">
        <v>68</v>
      </c>
      <c r="C51" s="132" t="s">
        <v>10</v>
      </c>
      <c r="D51" s="138" t="s">
        <v>51</v>
      </c>
      <c r="E51" s="88" t="s">
        <v>70</v>
      </c>
      <c r="F51" s="365">
        <v>240</v>
      </c>
      <c r="G51" s="366">
        <v>160</v>
      </c>
      <c r="H51" s="366">
        <v>180</v>
      </c>
      <c r="I51" s="366">
        <v>180</v>
      </c>
      <c r="J51" s="366">
        <v>180</v>
      </c>
      <c r="K51" s="23"/>
      <c r="L51" s="205"/>
      <c r="M51" s="457"/>
      <c r="N51" s="22"/>
      <c r="O51" s="444"/>
      <c r="P51" s="515">
        <f>N51+M51+L51+J51+I51+H51+G51+F51</f>
        <v>940</v>
      </c>
      <c r="Q51" s="519"/>
      <c r="R51" s="509" t="s">
        <v>221</v>
      </c>
    </row>
    <row r="52" spans="1:18" x14ac:dyDescent="0.2">
      <c r="A52" s="269">
        <v>4</v>
      </c>
      <c r="B52" s="502" t="s">
        <v>173</v>
      </c>
      <c r="C52" s="137" t="s">
        <v>10</v>
      </c>
      <c r="D52" s="88" t="s">
        <v>19</v>
      </c>
      <c r="E52" s="87">
        <v>7383</v>
      </c>
      <c r="F52" s="179">
        <v>168</v>
      </c>
      <c r="G52" s="181">
        <v>180</v>
      </c>
      <c r="H52" s="181">
        <v>180</v>
      </c>
      <c r="I52" s="181">
        <v>180</v>
      </c>
      <c r="J52" s="181">
        <v>180</v>
      </c>
      <c r="K52" s="23"/>
      <c r="L52" s="205"/>
      <c r="M52" s="458"/>
      <c r="N52" s="18"/>
      <c r="O52" s="435"/>
      <c r="P52" s="515">
        <f>N52+M52+L52+++J52+I52+H52+G52+F52</f>
        <v>888</v>
      </c>
      <c r="Q52" s="457"/>
      <c r="R52" s="521">
        <v>4</v>
      </c>
    </row>
    <row r="53" spans="1:18" x14ac:dyDescent="0.2">
      <c r="A53" s="268">
        <v>5</v>
      </c>
      <c r="B53" s="512" t="s">
        <v>210</v>
      </c>
      <c r="C53" s="132" t="s">
        <v>10</v>
      </c>
      <c r="D53" s="88" t="s">
        <v>15</v>
      </c>
      <c r="E53" s="87">
        <v>178</v>
      </c>
      <c r="F53" s="179">
        <v>202</v>
      </c>
      <c r="G53" s="181">
        <v>180</v>
      </c>
      <c r="H53" s="181">
        <v>180</v>
      </c>
      <c r="I53" s="181">
        <v>120</v>
      </c>
      <c r="J53" s="181">
        <v>0</v>
      </c>
      <c r="K53" s="23"/>
      <c r="L53" s="205"/>
      <c r="M53" s="459"/>
      <c r="N53" s="58"/>
      <c r="O53" s="444"/>
      <c r="P53" s="515">
        <f t="shared" ref="P53" si="17">N53+M53+L53+++J53+I53+H53+G53+F53</f>
        <v>682</v>
      </c>
      <c r="Q53" s="458"/>
      <c r="R53" s="522">
        <v>5</v>
      </c>
    </row>
    <row r="54" spans="1:18" x14ac:dyDescent="0.2">
      <c r="A54" s="268">
        <v>6</v>
      </c>
      <c r="B54" s="513" t="s">
        <v>214</v>
      </c>
      <c r="C54" s="132" t="s">
        <v>10</v>
      </c>
      <c r="D54" s="84" t="s">
        <v>15</v>
      </c>
      <c r="E54" s="84">
        <v>174</v>
      </c>
      <c r="F54" s="432">
        <v>240</v>
      </c>
      <c r="G54" s="433">
        <v>73</v>
      </c>
      <c r="H54" s="433">
        <v>101</v>
      </c>
      <c r="I54" s="433">
        <v>110</v>
      </c>
      <c r="J54" s="433">
        <v>0</v>
      </c>
      <c r="K54" s="23"/>
      <c r="L54" s="205"/>
      <c r="M54" s="459"/>
      <c r="N54" s="58"/>
      <c r="O54" s="436"/>
      <c r="P54" s="515">
        <f t="shared" ref="P54" si="18">N54+M54+L54+J54+I54+H54+G54+F54</f>
        <v>524</v>
      </c>
      <c r="Q54" s="458"/>
      <c r="R54" s="521">
        <v>6</v>
      </c>
    </row>
    <row r="55" spans="1:18" x14ac:dyDescent="0.2">
      <c r="A55" s="269">
        <v>7</v>
      </c>
      <c r="B55" s="513" t="s">
        <v>213</v>
      </c>
      <c r="C55" s="132" t="s">
        <v>10</v>
      </c>
      <c r="D55" s="84" t="s">
        <v>15</v>
      </c>
      <c r="E55" s="87">
        <v>180</v>
      </c>
      <c r="F55" s="179">
        <v>116</v>
      </c>
      <c r="G55" s="181">
        <v>70</v>
      </c>
      <c r="H55" s="181">
        <v>66</v>
      </c>
      <c r="I55" s="181">
        <v>120</v>
      </c>
      <c r="J55" s="181">
        <v>0</v>
      </c>
      <c r="K55" s="23"/>
      <c r="L55" s="205"/>
      <c r="M55" s="459"/>
      <c r="N55" s="58"/>
      <c r="O55" s="436"/>
      <c r="P55" s="515">
        <f t="shared" ref="P55:P56" si="19">N55+M55+L55+++J55+I55+H55+G55+F55</f>
        <v>372</v>
      </c>
      <c r="Q55" s="458"/>
      <c r="R55" s="523">
        <v>7</v>
      </c>
    </row>
    <row r="56" spans="1:18" x14ac:dyDescent="0.2">
      <c r="A56" s="268"/>
      <c r="B56" s="507"/>
      <c r="C56" s="137"/>
      <c r="D56" s="88"/>
      <c r="E56" s="87"/>
      <c r="F56" s="179"/>
      <c r="G56" s="181"/>
      <c r="H56" s="181"/>
      <c r="I56" s="181"/>
      <c r="J56" s="181"/>
      <c r="K56" s="23"/>
      <c r="L56" s="205"/>
      <c r="M56" s="57"/>
      <c r="N56" s="58"/>
      <c r="O56" s="436"/>
      <c r="P56" s="515"/>
      <c r="Q56" s="458"/>
      <c r="R56" s="510"/>
    </row>
    <row r="57" spans="1:18" x14ac:dyDescent="0.2">
      <c r="A57" s="478"/>
      <c r="B57" s="496" t="s">
        <v>20</v>
      </c>
      <c r="C57" s="491"/>
      <c r="D57" s="479"/>
      <c r="E57" s="479"/>
      <c r="F57" s="206">
        <v>4</v>
      </c>
      <c r="G57" s="206">
        <v>4</v>
      </c>
      <c r="H57" s="206">
        <v>5</v>
      </c>
      <c r="I57" s="206">
        <v>3</v>
      </c>
      <c r="J57" s="206">
        <v>4</v>
      </c>
      <c r="K57" s="466"/>
      <c r="L57" s="474"/>
      <c r="M57" s="475"/>
      <c r="N57" s="468"/>
      <c r="O57" s="467"/>
      <c r="P57" s="312"/>
      <c r="Q57" s="19"/>
      <c r="R57" s="473"/>
    </row>
    <row r="58" spans="1:18" ht="15.75" thickBot="1" x14ac:dyDescent="0.25">
      <c r="A58" s="480"/>
      <c r="B58" s="497"/>
      <c r="C58" s="492"/>
      <c r="D58" s="481"/>
      <c r="E58" s="481"/>
      <c r="F58" s="207">
        <v>4</v>
      </c>
      <c r="G58" s="207">
        <v>2</v>
      </c>
      <c r="H58" s="207">
        <v>2</v>
      </c>
      <c r="I58" s="207">
        <v>1</v>
      </c>
      <c r="J58" s="207">
        <v>1</v>
      </c>
      <c r="K58" s="482"/>
      <c r="L58" s="483"/>
      <c r="M58" s="484"/>
      <c r="N58" s="485"/>
      <c r="O58" s="486"/>
      <c r="P58" s="447"/>
      <c r="Q58" s="103"/>
      <c r="R58" s="487"/>
    </row>
    <row r="59" spans="1:18" x14ac:dyDescent="0.2">
      <c r="B59" s="61"/>
      <c r="C59" s="61"/>
      <c r="D59" s="61"/>
      <c r="E59" s="61"/>
      <c r="F59" s="61"/>
    </row>
    <row r="60" spans="1:18" x14ac:dyDescent="0.2">
      <c r="B60" s="61"/>
      <c r="C60" s="61"/>
      <c r="D60" s="61"/>
      <c r="E60" s="61"/>
      <c r="F60" s="61"/>
    </row>
    <row r="61" spans="1:18" x14ac:dyDescent="0.2">
      <c r="B61" s="61"/>
      <c r="C61" s="61"/>
      <c r="D61" s="61"/>
      <c r="E61" s="61"/>
      <c r="F61" s="61"/>
    </row>
    <row r="62" spans="1:18" x14ac:dyDescent="0.2">
      <c r="B62" s="61"/>
      <c r="C62" s="61"/>
      <c r="D62" s="61"/>
      <c r="E62" s="61"/>
      <c r="F62" s="61"/>
    </row>
    <row r="63" spans="1:18" x14ac:dyDescent="0.2">
      <c r="B63" s="61"/>
      <c r="C63" s="61"/>
      <c r="D63" s="61"/>
      <c r="E63" s="61"/>
      <c r="F63" s="61"/>
    </row>
    <row r="64" spans="1:18" x14ac:dyDescent="0.2">
      <c r="B64" s="61"/>
      <c r="C64" s="61"/>
      <c r="D64" s="61"/>
      <c r="E64" s="61"/>
      <c r="F64" s="61"/>
    </row>
    <row r="65" spans="2:6" x14ac:dyDescent="0.2">
      <c r="B65" s="61"/>
      <c r="C65" s="61"/>
      <c r="D65" s="61"/>
      <c r="E65" s="61"/>
      <c r="F65" s="61"/>
    </row>
    <row r="66" spans="2:6" x14ac:dyDescent="0.2">
      <c r="B66" s="61"/>
      <c r="C66" s="61"/>
      <c r="D66" s="61"/>
      <c r="E66" s="61"/>
      <c r="F66" s="61"/>
    </row>
    <row r="67" spans="2:6" x14ac:dyDescent="0.2">
      <c r="B67" s="61"/>
      <c r="C67" s="61"/>
      <c r="D67" s="61"/>
      <c r="E67" s="61"/>
      <c r="F67" s="61"/>
    </row>
    <row r="68" spans="2:6" x14ac:dyDescent="0.2">
      <c r="B68" s="61"/>
      <c r="C68" s="61"/>
      <c r="D68" s="61"/>
      <c r="E68" s="61"/>
      <c r="F68" s="61"/>
    </row>
    <row r="69" spans="2:6" x14ac:dyDescent="0.2">
      <c r="B69" s="61"/>
      <c r="C69" s="61"/>
      <c r="D69" s="61"/>
      <c r="E69" s="61"/>
      <c r="F69" s="61"/>
    </row>
    <row r="70" spans="2:6" x14ac:dyDescent="0.2">
      <c r="B70" s="61"/>
      <c r="C70" s="61"/>
      <c r="D70" s="61"/>
      <c r="E70" s="61"/>
      <c r="F70" s="61"/>
    </row>
    <row r="71" spans="2:6" x14ac:dyDescent="0.2">
      <c r="B71" s="61"/>
      <c r="C71" s="61"/>
      <c r="D71" s="61"/>
      <c r="E71" s="61"/>
      <c r="F71" s="61"/>
    </row>
    <row r="72" spans="2:6" x14ac:dyDescent="0.2">
      <c r="B72" s="61"/>
      <c r="C72" s="61"/>
      <c r="D72" s="61"/>
      <c r="E72" s="61"/>
      <c r="F72" s="61"/>
    </row>
    <row r="73" spans="2:6" x14ac:dyDescent="0.2">
      <c r="B73" s="61"/>
      <c r="C73" s="61"/>
      <c r="D73" s="61"/>
      <c r="E73" s="61"/>
      <c r="F73" s="61"/>
    </row>
    <row r="74" spans="2:6" x14ac:dyDescent="0.2">
      <c r="B74" s="61"/>
      <c r="C74" s="61"/>
      <c r="D74" s="61"/>
      <c r="E74" s="61"/>
      <c r="F74" s="61"/>
    </row>
    <row r="75" spans="2:6" x14ac:dyDescent="0.2">
      <c r="B75" s="61"/>
      <c r="C75" s="61"/>
      <c r="D75" s="61"/>
      <c r="E75" s="61"/>
      <c r="F75" s="61"/>
    </row>
    <row r="76" spans="2:6" x14ac:dyDescent="0.2">
      <c r="B76" s="61"/>
      <c r="C76" s="61"/>
      <c r="D76" s="61"/>
      <c r="E76" s="61"/>
      <c r="F76" s="61"/>
    </row>
    <row r="77" spans="2:6" x14ac:dyDescent="0.2">
      <c r="B77" s="61"/>
      <c r="C77" s="61"/>
      <c r="D77" s="61"/>
      <c r="E77" s="61"/>
      <c r="F77" s="61"/>
    </row>
    <row r="78" spans="2:6" x14ac:dyDescent="0.2">
      <c r="B78" s="61"/>
    </row>
    <row r="79" spans="2:6" x14ac:dyDescent="0.2">
      <c r="B79" s="61"/>
    </row>
    <row r="80" spans="2:6" x14ac:dyDescent="0.2">
      <c r="B80" s="61"/>
    </row>
    <row r="81" spans="2:2" x14ac:dyDescent="0.2">
      <c r="B81" s="61"/>
    </row>
    <row r="82" spans="2:2" x14ac:dyDescent="0.2">
      <c r="B82" s="61"/>
    </row>
    <row r="83" spans="2:2" x14ac:dyDescent="0.2">
      <c r="B83" s="61"/>
    </row>
    <row r="84" spans="2:2" x14ac:dyDescent="0.2">
      <c r="B84" s="61"/>
    </row>
    <row r="85" spans="2:2" x14ac:dyDescent="0.2">
      <c r="B85" s="61"/>
    </row>
    <row r="86" spans="2:2" x14ac:dyDescent="0.2">
      <c r="B86" s="61"/>
    </row>
    <row r="87" spans="2:2" x14ac:dyDescent="0.2">
      <c r="B87" s="61"/>
    </row>
    <row r="88" spans="2:2" x14ac:dyDescent="0.2">
      <c r="B88" s="61"/>
    </row>
    <row r="89" spans="2:2" x14ac:dyDescent="0.2">
      <c r="B89" s="61"/>
    </row>
    <row r="90" spans="2:2" x14ac:dyDescent="0.2">
      <c r="B90" s="61"/>
    </row>
    <row r="91" spans="2:2" x14ac:dyDescent="0.2">
      <c r="B91" s="61"/>
    </row>
    <row r="92" spans="2:2" x14ac:dyDescent="0.2">
      <c r="B92" s="61"/>
    </row>
    <row r="93" spans="2:2" x14ac:dyDescent="0.2">
      <c r="B93" s="61"/>
    </row>
    <row r="94" spans="2:2" x14ac:dyDescent="0.2">
      <c r="B94" s="61"/>
    </row>
    <row r="95" spans="2:2" x14ac:dyDescent="0.2">
      <c r="B95" s="61"/>
    </row>
    <row r="96" spans="2:2" x14ac:dyDescent="0.2">
      <c r="B96" s="61"/>
    </row>
    <row r="97" spans="2:2" x14ac:dyDescent="0.2">
      <c r="B97" s="61"/>
    </row>
    <row r="98" spans="2:2" x14ac:dyDescent="0.2">
      <c r="B98" s="61"/>
    </row>
    <row r="99" spans="2:2" x14ac:dyDescent="0.2">
      <c r="B99" s="61"/>
    </row>
    <row r="100" spans="2:2" x14ac:dyDescent="0.2">
      <c r="B100" s="61"/>
    </row>
    <row r="101" spans="2:2" x14ac:dyDescent="0.2">
      <c r="B101" s="61"/>
    </row>
    <row r="102" spans="2:2" x14ac:dyDescent="0.2">
      <c r="B102" s="61"/>
    </row>
    <row r="103" spans="2:2" x14ac:dyDescent="0.2">
      <c r="B103" s="61"/>
    </row>
    <row r="104" spans="2:2" x14ac:dyDescent="0.2">
      <c r="B104" s="61"/>
    </row>
    <row r="105" spans="2:2" x14ac:dyDescent="0.2">
      <c r="B105" s="61"/>
    </row>
    <row r="106" spans="2:2" x14ac:dyDescent="0.2">
      <c r="B106" s="61"/>
    </row>
    <row r="107" spans="2:2" x14ac:dyDescent="0.2">
      <c r="B107" s="61"/>
    </row>
    <row r="108" spans="2:2" x14ac:dyDescent="0.2">
      <c r="B108" s="61"/>
    </row>
    <row r="109" spans="2:2" x14ac:dyDescent="0.2">
      <c r="B109" s="61"/>
    </row>
    <row r="110" spans="2:2" x14ac:dyDescent="0.2">
      <c r="B110" s="61"/>
    </row>
    <row r="111" spans="2:2" x14ac:dyDescent="0.2">
      <c r="B111" s="61"/>
    </row>
    <row r="112" spans="2:2" x14ac:dyDescent="0.2">
      <c r="B112" s="61"/>
    </row>
    <row r="113" spans="2:2" x14ac:dyDescent="0.2">
      <c r="B113" s="61"/>
    </row>
    <row r="114" spans="2:2" x14ac:dyDescent="0.2">
      <c r="B114" s="61"/>
    </row>
    <row r="115" spans="2:2" x14ac:dyDescent="0.2">
      <c r="B115" s="61"/>
    </row>
    <row r="116" spans="2:2" x14ac:dyDescent="0.2">
      <c r="B116" s="61"/>
    </row>
    <row r="117" spans="2:2" x14ac:dyDescent="0.2">
      <c r="B117" s="61"/>
    </row>
    <row r="118" spans="2:2" x14ac:dyDescent="0.2">
      <c r="B118" s="61"/>
    </row>
    <row r="119" spans="2:2" x14ac:dyDescent="0.2">
      <c r="B119" s="61"/>
    </row>
    <row r="120" spans="2:2" x14ac:dyDescent="0.2">
      <c r="B120" s="61"/>
    </row>
    <row r="121" spans="2:2" x14ac:dyDescent="0.2">
      <c r="B121" s="61"/>
    </row>
    <row r="122" spans="2:2" x14ac:dyDescent="0.2">
      <c r="B122" s="61"/>
    </row>
    <row r="123" spans="2:2" x14ac:dyDescent="0.2">
      <c r="B123" s="61"/>
    </row>
    <row r="124" spans="2:2" x14ac:dyDescent="0.2">
      <c r="B124" s="61"/>
    </row>
    <row r="125" spans="2:2" x14ac:dyDescent="0.2">
      <c r="B125" s="61"/>
    </row>
    <row r="126" spans="2:2" x14ac:dyDescent="0.2">
      <c r="B126" s="61"/>
    </row>
    <row r="127" spans="2:2" x14ac:dyDescent="0.2">
      <c r="B127" s="61"/>
    </row>
    <row r="128" spans="2:2" x14ac:dyDescent="0.2">
      <c r="B128" s="61"/>
    </row>
    <row r="129" spans="2:2" x14ac:dyDescent="0.2">
      <c r="B129" s="61"/>
    </row>
    <row r="130" spans="2:2" x14ac:dyDescent="0.2">
      <c r="B130" s="61"/>
    </row>
    <row r="131" spans="2:2" x14ac:dyDescent="0.2">
      <c r="B131" s="61"/>
    </row>
    <row r="132" spans="2:2" x14ac:dyDescent="0.2">
      <c r="B132" s="61"/>
    </row>
    <row r="133" spans="2:2" x14ac:dyDescent="0.2">
      <c r="B133" s="61"/>
    </row>
    <row r="134" spans="2:2" x14ac:dyDescent="0.2">
      <c r="B134" s="61"/>
    </row>
    <row r="135" spans="2:2" x14ac:dyDescent="0.2">
      <c r="B135" s="61"/>
    </row>
    <row r="136" spans="2:2" x14ac:dyDescent="0.2">
      <c r="B136" s="61"/>
    </row>
    <row r="137" spans="2:2" x14ac:dyDescent="0.2">
      <c r="B137" s="61"/>
    </row>
    <row r="138" spans="2:2" x14ac:dyDescent="0.2">
      <c r="B138" s="61"/>
    </row>
    <row r="139" spans="2:2" x14ac:dyDescent="0.2">
      <c r="B139" s="61"/>
    </row>
    <row r="140" spans="2:2" x14ac:dyDescent="0.2">
      <c r="B140" s="61"/>
    </row>
    <row r="141" spans="2:2" x14ac:dyDescent="0.2">
      <c r="B141" s="61"/>
    </row>
    <row r="142" spans="2:2" x14ac:dyDescent="0.2">
      <c r="B142" s="61"/>
    </row>
    <row r="143" spans="2:2" x14ac:dyDescent="0.2">
      <c r="B143" s="61"/>
    </row>
    <row r="144" spans="2:2" x14ac:dyDescent="0.2">
      <c r="B144" s="61"/>
    </row>
    <row r="145" spans="2:2" x14ac:dyDescent="0.2">
      <c r="B145" s="61"/>
    </row>
    <row r="146" spans="2:2" x14ac:dyDescent="0.2">
      <c r="B146" s="61"/>
    </row>
    <row r="147" spans="2:2" x14ac:dyDescent="0.2">
      <c r="B147" s="61"/>
    </row>
    <row r="148" spans="2:2" x14ac:dyDescent="0.2">
      <c r="B148" s="61"/>
    </row>
    <row r="149" spans="2:2" x14ac:dyDescent="0.2">
      <c r="B149" s="61"/>
    </row>
    <row r="150" spans="2:2" x14ac:dyDescent="0.2">
      <c r="B150" s="61"/>
    </row>
    <row r="151" spans="2:2" x14ac:dyDescent="0.2">
      <c r="B151" s="61"/>
    </row>
    <row r="152" spans="2:2" x14ac:dyDescent="0.2">
      <c r="B152" s="61"/>
    </row>
    <row r="153" spans="2:2" x14ac:dyDescent="0.2">
      <c r="B153" s="61"/>
    </row>
    <row r="154" spans="2:2" x14ac:dyDescent="0.2">
      <c r="B154" s="61"/>
    </row>
    <row r="155" spans="2:2" x14ac:dyDescent="0.2">
      <c r="B155" s="61"/>
    </row>
    <row r="156" spans="2:2" x14ac:dyDescent="0.2">
      <c r="B156" s="61"/>
    </row>
    <row r="157" spans="2:2" x14ac:dyDescent="0.2">
      <c r="B157" s="61"/>
    </row>
    <row r="158" spans="2:2" x14ac:dyDescent="0.2">
      <c r="B158" s="61"/>
    </row>
    <row r="159" spans="2:2" x14ac:dyDescent="0.2">
      <c r="B159" s="61"/>
    </row>
    <row r="160" spans="2:2" x14ac:dyDescent="0.2">
      <c r="B160" s="61"/>
    </row>
    <row r="161" spans="2:2" x14ac:dyDescent="0.2">
      <c r="B161" s="61"/>
    </row>
    <row r="162" spans="2:2" x14ac:dyDescent="0.2">
      <c r="B162" s="61"/>
    </row>
    <row r="163" spans="2:2" x14ac:dyDescent="0.2">
      <c r="B163" s="61"/>
    </row>
    <row r="164" spans="2:2" x14ac:dyDescent="0.2">
      <c r="B164" s="61"/>
    </row>
    <row r="165" spans="2:2" x14ac:dyDescent="0.2">
      <c r="B165" s="61"/>
    </row>
    <row r="166" spans="2:2" x14ac:dyDescent="0.2">
      <c r="B166" s="61"/>
    </row>
    <row r="167" spans="2:2" x14ac:dyDescent="0.2">
      <c r="B167" s="61"/>
    </row>
    <row r="168" spans="2:2" x14ac:dyDescent="0.2">
      <c r="B168" s="61"/>
    </row>
    <row r="169" spans="2:2" x14ac:dyDescent="0.2">
      <c r="B169" s="61"/>
    </row>
    <row r="170" spans="2:2" x14ac:dyDescent="0.2">
      <c r="B170" s="61"/>
    </row>
    <row r="171" spans="2:2" x14ac:dyDescent="0.2">
      <c r="B171" s="61"/>
    </row>
    <row r="172" spans="2:2" x14ac:dyDescent="0.2">
      <c r="B172" s="61"/>
    </row>
    <row r="173" spans="2:2" x14ac:dyDescent="0.2">
      <c r="B173" s="61"/>
    </row>
    <row r="174" spans="2:2" x14ac:dyDescent="0.2">
      <c r="B174" s="61"/>
    </row>
    <row r="175" spans="2:2" x14ac:dyDescent="0.2">
      <c r="B175" s="61"/>
    </row>
    <row r="176" spans="2:2" x14ac:dyDescent="0.2">
      <c r="B176" s="61"/>
    </row>
    <row r="177" spans="2:2" x14ac:dyDescent="0.2">
      <c r="B177" s="61"/>
    </row>
    <row r="178" spans="2:2" x14ac:dyDescent="0.2">
      <c r="B178" s="61"/>
    </row>
    <row r="179" spans="2:2" x14ac:dyDescent="0.2">
      <c r="B179" s="61"/>
    </row>
    <row r="180" spans="2:2" x14ac:dyDescent="0.2">
      <c r="B180" s="61"/>
    </row>
    <row r="181" spans="2:2" x14ac:dyDescent="0.2">
      <c r="B181" s="61"/>
    </row>
    <row r="182" spans="2:2" x14ac:dyDescent="0.2">
      <c r="B182" s="61"/>
    </row>
    <row r="183" spans="2:2" x14ac:dyDescent="0.2">
      <c r="B183" s="61"/>
    </row>
    <row r="184" spans="2:2" x14ac:dyDescent="0.2">
      <c r="B184" s="61"/>
    </row>
    <row r="185" spans="2:2" x14ac:dyDescent="0.2">
      <c r="B185" s="61"/>
    </row>
    <row r="186" spans="2:2" x14ac:dyDescent="0.2">
      <c r="B186" s="61"/>
    </row>
    <row r="187" spans="2:2" x14ac:dyDescent="0.2">
      <c r="B187" s="61"/>
    </row>
    <row r="188" spans="2:2" x14ac:dyDescent="0.2">
      <c r="B188" s="61"/>
    </row>
    <row r="189" spans="2:2" x14ac:dyDescent="0.2">
      <c r="B189" s="61"/>
    </row>
    <row r="190" spans="2:2" x14ac:dyDescent="0.2">
      <c r="B190" s="61"/>
    </row>
    <row r="191" spans="2:2" x14ac:dyDescent="0.2">
      <c r="B191" s="61"/>
    </row>
    <row r="192" spans="2:2" x14ac:dyDescent="0.2">
      <c r="B192" s="61"/>
    </row>
    <row r="193" spans="2:2" x14ac:dyDescent="0.2">
      <c r="B193" s="61"/>
    </row>
    <row r="194" spans="2:2" x14ac:dyDescent="0.2">
      <c r="B194" s="61"/>
    </row>
    <row r="195" spans="2:2" x14ac:dyDescent="0.2">
      <c r="B195" s="61"/>
    </row>
    <row r="196" spans="2:2" x14ac:dyDescent="0.2">
      <c r="B196" s="61"/>
    </row>
    <row r="197" spans="2:2" x14ac:dyDescent="0.2">
      <c r="B197" s="61"/>
    </row>
    <row r="198" spans="2:2" x14ac:dyDescent="0.2">
      <c r="B198" s="61"/>
    </row>
    <row r="199" spans="2:2" x14ac:dyDescent="0.2">
      <c r="B199" s="61"/>
    </row>
    <row r="200" spans="2:2" x14ac:dyDescent="0.2">
      <c r="B200" s="61"/>
    </row>
    <row r="201" spans="2:2" x14ac:dyDescent="0.2">
      <c r="B201" s="61"/>
    </row>
    <row r="202" spans="2:2" x14ac:dyDescent="0.2">
      <c r="B202" s="61"/>
    </row>
    <row r="203" spans="2:2" x14ac:dyDescent="0.2">
      <c r="B203" s="61"/>
    </row>
    <row r="204" spans="2:2" x14ac:dyDescent="0.2">
      <c r="B204" s="61"/>
    </row>
    <row r="205" spans="2:2" x14ac:dyDescent="0.2">
      <c r="B205" s="61"/>
    </row>
    <row r="206" spans="2:2" x14ac:dyDescent="0.2">
      <c r="B206" s="61"/>
    </row>
    <row r="207" spans="2:2" x14ac:dyDescent="0.2">
      <c r="B207" s="61"/>
    </row>
    <row r="208" spans="2:2" x14ac:dyDescent="0.2">
      <c r="B208" s="61"/>
    </row>
    <row r="209" spans="2:2" x14ac:dyDescent="0.2">
      <c r="B209" s="61"/>
    </row>
    <row r="210" spans="2:2" x14ac:dyDescent="0.2">
      <c r="B210" s="61"/>
    </row>
    <row r="211" spans="2:2" x14ac:dyDescent="0.2">
      <c r="B211" s="61"/>
    </row>
    <row r="212" spans="2:2" x14ac:dyDescent="0.2">
      <c r="B212" s="61"/>
    </row>
    <row r="213" spans="2:2" x14ac:dyDescent="0.2">
      <c r="B213" s="61"/>
    </row>
    <row r="214" spans="2:2" x14ac:dyDescent="0.2">
      <c r="B214" s="61"/>
    </row>
    <row r="215" spans="2:2" x14ac:dyDescent="0.2">
      <c r="B215" s="61"/>
    </row>
    <row r="216" spans="2:2" x14ac:dyDescent="0.2">
      <c r="B216" s="61"/>
    </row>
    <row r="217" spans="2:2" x14ac:dyDescent="0.2">
      <c r="B217" s="61"/>
    </row>
    <row r="218" spans="2:2" x14ac:dyDescent="0.2">
      <c r="B218" s="61"/>
    </row>
    <row r="219" spans="2:2" x14ac:dyDescent="0.2">
      <c r="B219" s="61"/>
    </row>
    <row r="220" spans="2:2" x14ac:dyDescent="0.2">
      <c r="B220" s="61"/>
    </row>
    <row r="221" spans="2:2" x14ac:dyDescent="0.2">
      <c r="B221" s="61"/>
    </row>
    <row r="222" spans="2:2" x14ac:dyDescent="0.2">
      <c r="B222" s="61"/>
    </row>
    <row r="223" spans="2:2" x14ac:dyDescent="0.2">
      <c r="B223" s="61"/>
    </row>
    <row r="224" spans="2:2" x14ac:dyDescent="0.2">
      <c r="B224" s="61"/>
    </row>
    <row r="225" spans="2:2" x14ac:dyDescent="0.2">
      <c r="B225" s="61"/>
    </row>
    <row r="226" spans="2:2" x14ac:dyDescent="0.2">
      <c r="B226" s="61"/>
    </row>
    <row r="227" spans="2:2" x14ac:dyDescent="0.2">
      <c r="B227" s="61"/>
    </row>
    <row r="228" spans="2:2" x14ac:dyDescent="0.2">
      <c r="B228" s="61"/>
    </row>
    <row r="229" spans="2:2" x14ac:dyDescent="0.2">
      <c r="B229" s="61"/>
    </row>
    <row r="230" spans="2:2" x14ac:dyDescent="0.2">
      <c r="B230" s="61"/>
    </row>
    <row r="231" spans="2:2" x14ac:dyDescent="0.2">
      <c r="B231" s="61"/>
    </row>
    <row r="232" spans="2:2" x14ac:dyDescent="0.2">
      <c r="B232" s="61"/>
    </row>
    <row r="233" spans="2:2" x14ac:dyDescent="0.2">
      <c r="B233" s="61"/>
    </row>
    <row r="234" spans="2:2" x14ac:dyDescent="0.2">
      <c r="B234" s="61"/>
    </row>
    <row r="235" spans="2:2" x14ac:dyDescent="0.2">
      <c r="B235" s="61"/>
    </row>
    <row r="236" spans="2:2" x14ac:dyDescent="0.2">
      <c r="B236" s="61"/>
    </row>
    <row r="237" spans="2:2" x14ac:dyDescent="0.2">
      <c r="B237" s="61"/>
    </row>
    <row r="238" spans="2:2" x14ac:dyDescent="0.2">
      <c r="B238" s="61"/>
    </row>
    <row r="239" spans="2:2" x14ac:dyDescent="0.2">
      <c r="B239" s="61"/>
    </row>
    <row r="240" spans="2:2" x14ac:dyDescent="0.2">
      <c r="B240" s="61"/>
    </row>
    <row r="241" spans="2:2" x14ac:dyDescent="0.2">
      <c r="B241" s="61"/>
    </row>
    <row r="242" spans="2:2" x14ac:dyDescent="0.2">
      <c r="B242" s="61"/>
    </row>
    <row r="243" spans="2:2" x14ac:dyDescent="0.2">
      <c r="B243" s="61"/>
    </row>
    <row r="244" spans="2:2" x14ac:dyDescent="0.2">
      <c r="B244" s="61"/>
    </row>
    <row r="245" spans="2:2" x14ac:dyDescent="0.2">
      <c r="B245" s="61"/>
    </row>
    <row r="246" spans="2:2" x14ac:dyDescent="0.2">
      <c r="B246" s="61"/>
    </row>
    <row r="247" spans="2:2" x14ac:dyDescent="0.2">
      <c r="B247" s="61"/>
    </row>
    <row r="248" spans="2:2" x14ac:dyDescent="0.2">
      <c r="B248" s="61"/>
    </row>
    <row r="249" spans="2:2" x14ac:dyDescent="0.2">
      <c r="B249" s="61"/>
    </row>
    <row r="250" spans="2:2" x14ac:dyDescent="0.2">
      <c r="B250" s="61"/>
    </row>
    <row r="251" spans="2:2" x14ac:dyDescent="0.2">
      <c r="B251" s="61"/>
    </row>
    <row r="252" spans="2:2" x14ac:dyDescent="0.2">
      <c r="B252" s="61"/>
    </row>
    <row r="253" spans="2:2" x14ac:dyDescent="0.2">
      <c r="B253" s="61"/>
    </row>
    <row r="254" spans="2:2" x14ac:dyDescent="0.2">
      <c r="B254" s="61"/>
    </row>
    <row r="255" spans="2:2" x14ac:dyDescent="0.2">
      <c r="B255" s="61"/>
    </row>
    <row r="256" spans="2:2" x14ac:dyDescent="0.2">
      <c r="B256" s="61"/>
    </row>
    <row r="257" spans="2:2" x14ac:dyDescent="0.2">
      <c r="B257" s="61"/>
    </row>
    <row r="258" spans="2:2" x14ac:dyDescent="0.2">
      <c r="B258" s="61"/>
    </row>
    <row r="259" spans="2:2" x14ac:dyDescent="0.2">
      <c r="B259" s="61"/>
    </row>
    <row r="260" spans="2:2" x14ac:dyDescent="0.2">
      <c r="B260" s="61"/>
    </row>
    <row r="261" spans="2:2" x14ac:dyDescent="0.2">
      <c r="B261" s="61"/>
    </row>
    <row r="262" spans="2:2" x14ac:dyDescent="0.2">
      <c r="B262" s="61"/>
    </row>
    <row r="263" spans="2:2" x14ac:dyDescent="0.2">
      <c r="B263" s="61"/>
    </row>
    <row r="264" spans="2:2" x14ac:dyDescent="0.2">
      <c r="B264" s="61"/>
    </row>
    <row r="265" spans="2:2" x14ac:dyDescent="0.2">
      <c r="B265" s="61"/>
    </row>
    <row r="266" spans="2:2" x14ac:dyDescent="0.2">
      <c r="B266" s="61"/>
    </row>
    <row r="267" spans="2:2" x14ac:dyDescent="0.2">
      <c r="B267" s="61"/>
    </row>
    <row r="268" spans="2:2" x14ac:dyDescent="0.2">
      <c r="B268" s="61"/>
    </row>
    <row r="269" spans="2:2" x14ac:dyDescent="0.2">
      <c r="B269" s="61"/>
    </row>
    <row r="270" spans="2:2" x14ac:dyDescent="0.2">
      <c r="B270" s="61"/>
    </row>
    <row r="271" spans="2:2" x14ac:dyDescent="0.2">
      <c r="B271" s="61"/>
    </row>
    <row r="272" spans="2:2" x14ac:dyDescent="0.2">
      <c r="B272" s="61"/>
    </row>
    <row r="273" spans="2:2" x14ac:dyDescent="0.2">
      <c r="B273" s="61"/>
    </row>
    <row r="274" spans="2:2" x14ac:dyDescent="0.2">
      <c r="B274" s="61"/>
    </row>
    <row r="275" spans="2:2" x14ac:dyDescent="0.2">
      <c r="B275" s="61"/>
    </row>
    <row r="276" spans="2:2" x14ac:dyDescent="0.2">
      <c r="B276" s="61"/>
    </row>
    <row r="277" spans="2:2" x14ac:dyDescent="0.2">
      <c r="B277" s="61"/>
    </row>
    <row r="278" spans="2:2" x14ac:dyDescent="0.2">
      <c r="B278" s="61"/>
    </row>
    <row r="279" spans="2:2" x14ac:dyDescent="0.2">
      <c r="B279" s="61"/>
    </row>
    <row r="280" spans="2:2" x14ac:dyDescent="0.2">
      <c r="B280" s="61"/>
    </row>
    <row r="281" spans="2:2" x14ac:dyDescent="0.2">
      <c r="B281" s="61"/>
    </row>
    <row r="282" spans="2:2" x14ac:dyDescent="0.2">
      <c r="B282" s="61"/>
    </row>
    <row r="283" spans="2:2" x14ac:dyDescent="0.2">
      <c r="B283" s="61"/>
    </row>
    <row r="284" spans="2:2" x14ac:dyDescent="0.2">
      <c r="B284" s="61"/>
    </row>
    <row r="285" spans="2:2" x14ac:dyDescent="0.2">
      <c r="B285" s="61"/>
    </row>
    <row r="286" spans="2:2" x14ac:dyDescent="0.2">
      <c r="B286" s="61"/>
    </row>
    <row r="287" spans="2:2" x14ac:dyDescent="0.2">
      <c r="B287" s="61"/>
    </row>
    <row r="288" spans="2:2" x14ac:dyDescent="0.2">
      <c r="B288" s="61"/>
    </row>
    <row r="289" spans="2:2" x14ac:dyDescent="0.2">
      <c r="B289" s="61"/>
    </row>
    <row r="290" spans="2:2" x14ac:dyDescent="0.2">
      <c r="B290" s="61"/>
    </row>
    <row r="291" spans="2:2" x14ac:dyDescent="0.2">
      <c r="B291" s="61"/>
    </row>
    <row r="292" spans="2:2" x14ac:dyDescent="0.2">
      <c r="B292" s="61"/>
    </row>
    <row r="293" spans="2:2" x14ac:dyDescent="0.2">
      <c r="B293" s="61"/>
    </row>
    <row r="294" spans="2:2" x14ac:dyDescent="0.2">
      <c r="B294" s="61"/>
    </row>
    <row r="295" spans="2:2" x14ac:dyDescent="0.2">
      <c r="B295" s="61"/>
    </row>
    <row r="296" spans="2:2" x14ac:dyDescent="0.2">
      <c r="B296" s="61"/>
    </row>
    <row r="297" spans="2:2" x14ac:dyDescent="0.2">
      <c r="B297" s="61"/>
    </row>
    <row r="298" spans="2:2" x14ac:dyDescent="0.2">
      <c r="B298" s="61"/>
    </row>
    <row r="299" spans="2:2" x14ac:dyDescent="0.2">
      <c r="B299" s="61"/>
    </row>
    <row r="300" spans="2:2" x14ac:dyDescent="0.2">
      <c r="B300" s="61"/>
    </row>
    <row r="301" spans="2:2" x14ac:dyDescent="0.2">
      <c r="B301" s="61"/>
    </row>
    <row r="302" spans="2:2" x14ac:dyDescent="0.2">
      <c r="B302" s="61"/>
    </row>
    <row r="303" spans="2:2" x14ac:dyDescent="0.2">
      <c r="B303" s="61"/>
    </row>
    <row r="304" spans="2:2" x14ac:dyDescent="0.2">
      <c r="B304" s="61"/>
    </row>
    <row r="305" spans="2:2" x14ac:dyDescent="0.2">
      <c r="B305" s="61"/>
    </row>
    <row r="306" spans="2:2" x14ac:dyDescent="0.2">
      <c r="B306" s="61"/>
    </row>
    <row r="307" spans="2:2" x14ac:dyDescent="0.2">
      <c r="B307" s="61"/>
    </row>
    <row r="308" spans="2:2" x14ac:dyDescent="0.2">
      <c r="B308" s="61"/>
    </row>
    <row r="309" spans="2:2" x14ac:dyDescent="0.2">
      <c r="B309" s="61"/>
    </row>
    <row r="310" spans="2:2" x14ac:dyDescent="0.2">
      <c r="B310" s="61"/>
    </row>
    <row r="311" spans="2:2" x14ac:dyDescent="0.2">
      <c r="B311" s="61"/>
    </row>
    <row r="312" spans="2:2" x14ac:dyDescent="0.2">
      <c r="B312" s="61"/>
    </row>
    <row r="313" spans="2:2" x14ac:dyDescent="0.2">
      <c r="B313" s="61"/>
    </row>
    <row r="314" spans="2:2" x14ac:dyDescent="0.2">
      <c r="B314" s="61"/>
    </row>
    <row r="315" spans="2:2" x14ac:dyDescent="0.2">
      <c r="B315" s="61"/>
    </row>
    <row r="316" spans="2:2" x14ac:dyDescent="0.2">
      <c r="B316" s="61"/>
    </row>
    <row r="317" spans="2:2" x14ac:dyDescent="0.2">
      <c r="B317" s="61"/>
    </row>
    <row r="318" spans="2:2" x14ac:dyDescent="0.2">
      <c r="B318" s="61"/>
    </row>
    <row r="319" spans="2:2" x14ac:dyDescent="0.2">
      <c r="B319" s="61"/>
    </row>
    <row r="320" spans="2:2" x14ac:dyDescent="0.2">
      <c r="B320" s="61"/>
    </row>
    <row r="321" spans="2:2" x14ac:dyDescent="0.2">
      <c r="B321" s="61"/>
    </row>
    <row r="322" spans="2:2" x14ac:dyDescent="0.2">
      <c r="B322" s="61"/>
    </row>
    <row r="323" spans="2:2" x14ac:dyDescent="0.2">
      <c r="B323" s="61"/>
    </row>
    <row r="324" spans="2:2" x14ac:dyDescent="0.2">
      <c r="B324" s="61"/>
    </row>
    <row r="325" spans="2:2" x14ac:dyDescent="0.2">
      <c r="B325" s="61"/>
    </row>
    <row r="326" spans="2:2" x14ac:dyDescent="0.2">
      <c r="B326" s="61"/>
    </row>
    <row r="327" spans="2:2" x14ac:dyDescent="0.2">
      <c r="B327" s="61"/>
    </row>
    <row r="328" spans="2:2" x14ac:dyDescent="0.2">
      <c r="B328" s="61"/>
    </row>
    <row r="329" spans="2:2" x14ac:dyDescent="0.2">
      <c r="B329" s="61"/>
    </row>
    <row r="330" spans="2:2" x14ac:dyDescent="0.2">
      <c r="B330" s="61"/>
    </row>
    <row r="331" spans="2:2" x14ac:dyDescent="0.2">
      <c r="B331" s="61"/>
    </row>
    <row r="332" spans="2:2" x14ac:dyDescent="0.2">
      <c r="B332" s="61"/>
    </row>
    <row r="333" spans="2:2" x14ac:dyDescent="0.2">
      <c r="B333" s="61"/>
    </row>
    <row r="334" spans="2:2" x14ac:dyDescent="0.2">
      <c r="B334" s="61"/>
    </row>
    <row r="335" spans="2:2" x14ac:dyDescent="0.2">
      <c r="B335" s="61"/>
    </row>
    <row r="336" spans="2:2" x14ac:dyDescent="0.2">
      <c r="B336" s="61"/>
    </row>
    <row r="337" spans="2:2" x14ac:dyDescent="0.2">
      <c r="B337" s="61"/>
    </row>
    <row r="338" spans="2:2" x14ac:dyDescent="0.2">
      <c r="B338" s="61"/>
    </row>
    <row r="339" spans="2:2" x14ac:dyDescent="0.2">
      <c r="B339" s="61"/>
    </row>
    <row r="340" spans="2:2" x14ac:dyDescent="0.2">
      <c r="B340" s="61"/>
    </row>
    <row r="341" spans="2:2" x14ac:dyDescent="0.2">
      <c r="B341" s="61"/>
    </row>
    <row r="342" spans="2:2" x14ac:dyDescent="0.2">
      <c r="B342" s="61"/>
    </row>
    <row r="343" spans="2:2" x14ac:dyDescent="0.2">
      <c r="B343" s="61"/>
    </row>
    <row r="344" spans="2:2" x14ac:dyDescent="0.2">
      <c r="B344" s="61"/>
    </row>
    <row r="345" spans="2:2" x14ac:dyDescent="0.2">
      <c r="B345" s="61"/>
    </row>
    <row r="346" spans="2:2" x14ac:dyDescent="0.2">
      <c r="B346" s="61"/>
    </row>
    <row r="347" spans="2:2" x14ac:dyDescent="0.2">
      <c r="B347" s="61"/>
    </row>
    <row r="348" spans="2:2" x14ac:dyDescent="0.2">
      <c r="B348" s="61"/>
    </row>
    <row r="349" spans="2:2" x14ac:dyDescent="0.2">
      <c r="B349" s="61"/>
    </row>
    <row r="350" spans="2:2" x14ac:dyDescent="0.2">
      <c r="B350" s="61"/>
    </row>
    <row r="351" spans="2:2" x14ac:dyDescent="0.2">
      <c r="B351" s="61"/>
    </row>
    <row r="352" spans="2:2" x14ac:dyDescent="0.2">
      <c r="B352" s="61"/>
    </row>
    <row r="353" spans="2:2" x14ac:dyDescent="0.2">
      <c r="B353" s="61"/>
    </row>
    <row r="354" spans="2:2" x14ac:dyDescent="0.2">
      <c r="B354" s="61"/>
    </row>
    <row r="355" spans="2:2" x14ac:dyDescent="0.2">
      <c r="B355" s="61"/>
    </row>
    <row r="356" spans="2:2" x14ac:dyDescent="0.2">
      <c r="B356" s="61"/>
    </row>
    <row r="357" spans="2:2" x14ac:dyDescent="0.2">
      <c r="B357" s="61"/>
    </row>
    <row r="358" spans="2:2" x14ac:dyDescent="0.2">
      <c r="B358" s="61"/>
    </row>
    <row r="359" spans="2:2" x14ac:dyDescent="0.2">
      <c r="B359" s="61"/>
    </row>
    <row r="360" spans="2:2" x14ac:dyDescent="0.2">
      <c r="B360" s="61"/>
    </row>
    <row r="361" spans="2:2" x14ac:dyDescent="0.2">
      <c r="B361" s="61"/>
    </row>
    <row r="362" spans="2:2" x14ac:dyDescent="0.2">
      <c r="B362" s="61"/>
    </row>
    <row r="363" spans="2:2" x14ac:dyDescent="0.2">
      <c r="B363" s="61"/>
    </row>
    <row r="364" spans="2:2" x14ac:dyDescent="0.2">
      <c r="B364" s="61"/>
    </row>
    <row r="365" spans="2:2" x14ac:dyDescent="0.2">
      <c r="B365" s="61"/>
    </row>
    <row r="366" spans="2:2" x14ac:dyDescent="0.2">
      <c r="B366" s="61"/>
    </row>
    <row r="367" spans="2:2" x14ac:dyDescent="0.2">
      <c r="B367" s="61"/>
    </row>
    <row r="368" spans="2:2" x14ac:dyDescent="0.2">
      <c r="B368" s="61"/>
    </row>
    <row r="369" spans="2:2" x14ac:dyDescent="0.2">
      <c r="B369" s="61"/>
    </row>
    <row r="370" spans="2:2" x14ac:dyDescent="0.2">
      <c r="B370" s="61"/>
    </row>
    <row r="371" spans="2:2" x14ac:dyDescent="0.2">
      <c r="B371" s="61"/>
    </row>
    <row r="372" spans="2:2" x14ac:dyDescent="0.2">
      <c r="B372" s="61"/>
    </row>
    <row r="373" spans="2:2" x14ac:dyDescent="0.2">
      <c r="B373" s="61"/>
    </row>
    <row r="374" spans="2:2" x14ac:dyDescent="0.2">
      <c r="B374" s="61"/>
    </row>
    <row r="375" spans="2:2" x14ac:dyDescent="0.2">
      <c r="B375" s="61"/>
    </row>
    <row r="376" spans="2:2" x14ac:dyDescent="0.2">
      <c r="B376" s="61"/>
    </row>
    <row r="377" spans="2:2" x14ac:dyDescent="0.2">
      <c r="B377" s="61"/>
    </row>
    <row r="378" spans="2:2" x14ac:dyDescent="0.2">
      <c r="B378" s="61"/>
    </row>
    <row r="379" spans="2:2" x14ac:dyDescent="0.2">
      <c r="B379" s="61"/>
    </row>
    <row r="380" spans="2:2" x14ac:dyDescent="0.2">
      <c r="B380" s="61"/>
    </row>
    <row r="381" spans="2:2" x14ac:dyDescent="0.2">
      <c r="B381" s="61"/>
    </row>
    <row r="382" spans="2:2" x14ac:dyDescent="0.2">
      <c r="B382" s="61"/>
    </row>
    <row r="383" spans="2:2" x14ac:dyDescent="0.2">
      <c r="B383" s="61"/>
    </row>
    <row r="384" spans="2:2" x14ac:dyDescent="0.2">
      <c r="B384" s="61"/>
    </row>
    <row r="385" spans="2:2" x14ac:dyDescent="0.2">
      <c r="B385" s="61"/>
    </row>
    <row r="386" spans="2:2" x14ac:dyDescent="0.2">
      <c r="B386" s="61"/>
    </row>
    <row r="387" spans="2:2" x14ac:dyDescent="0.2">
      <c r="B387" s="61"/>
    </row>
    <row r="388" spans="2:2" x14ac:dyDescent="0.2">
      <c r="B388" s="61"/>
    </row>
    <row r="389" spans="2:2" x14ac:dyDescent="0.2">
      <c r="B389" s="61"/>
    </row>
    <row r="390" spans="2:2" x14ac:dyDescent="0.2">
      <c r="B390" s="61"/>
    </row>
    <row r="391" spans="2:2" x14ac:dyDescent="0.2">
      <c r="B391" s="61"/>
    </row>
    <row r="392" spans="2:2" x14ac:dyDescent="0.2">
      <c r="B392" s="61"/>
    </row>
    <row r="393" spans="2:2" x14ac:dyDescent="0.2">
      <c r="B393" s="61"/>
    </row>
    <row r="394" spans="2:2" x14ac:dyDescent="0.2">
      <c r="B394" s="61"/>
    </row>
    <row r="395" spans="2:2" x14ac:dyDescent="0.2">
      <c r="B395" s="61"/>
    </row>
    <row r="396" spans="2:2" x14ac:dyDescent="0.2">
      <c r="B396" s="61"/>
    </row>
    <row r="397" spans="2:2" x14ac:dyDescent="0.2">
      <c r="B397" s="61"/>
    </row>
    <row r="398" spans="2:2" x14ac:dyDescent="0.2">
      <c r="B398" s="61"/>
    </row>
    <row r="399" spans="2:2" x14ac:dyDescent="0.2">
      <c r="B399" s="61"/>
    </row>
    <row r="400" spans="2:2" x14ac:dyDescent="0.2">
      <c r="B400" s="61"/>
    </row>
    <row r="401" spans="2:2" x14ac:dyDescent="0.2">
      <c r="B401" s="61"/>
    </row>
    <row r="402" spans="2:2" x14ac:dyDescent="0.2">
      <c r="B402" s="61"/>
    </row>
    <row r="403" spans="2:2" x14ac:dyDescent="0.2">
      <c r="B403" s="61"/>
    </row>
    <row r="404" spans="2:2" x14ac:dyDescent="0.2">
      <c r="B404" s="61"/>
    </row>
    <row r="405" spans="2:2" x14ac:dyDescent="0.2">
      <c r="B405" s="61"/>
    </row>
    <row r="406" spans="2:2" x14ac:dyDescent="0.2">
      <c r="B406" s="61"/>
    </row>
    <row r="407" spans="2:2" x14ac:dyDescent="0.2">
      <c r="B407" s="61"/>
    </row>
    <row r="408" spans="2:2" x14ac:dyDescent="0.2">
      <c r="B408" s="61"/>
    </row>
    <row r="409" spans="2:2" x14ac:dyDescent="0.2">
      <c r="B409" s="61"/>
    </row>
    <row r="410" spans="2:2" x14ac:dyDescent="0.2">
      <c r="B410" s="61"/>
    </row>
    <row r="411" spans="2:2" x14ac:dyDescent="0.2">
      <c r="B411" s="61"/>
    </row>
    <row r="412" spans="2:2" x14ac:dyDescent="0.2">
      <c r="B412" s="61"/>
    </row>
    <row r="413" spans="2:2" x14ac:dyDescent="0.2">
      <c r="B413" s="61"/>
    </row>
    <row r="414" spans="2:2" x14ac:dyDescent="0.2">
      <c r="B414" s="61"/>
    </row>
    <row r="415" spans="2:2" x14ac:dyDescent="0.2">
      <c r="B415" s="61"/>
    </row>
    <row r="416" spans="2:2" x14ac:dyDescent="0.2">
      <c r="B416" s="61"/>
    </row>
    <row r="417" spans="2:2" x14ac:dyDescent="0.2">
      <c r="B417" s="61"/>
    </row>
    <row r="418" spans="2:2" x14ac:dyDescent="0.2">
      <c r="B418" s="61"/>
    </row>
    <row r="419" spans="2:2" x14ac:dyDescent="0.2">
      <c r="B419" s="61"/>
    </row>
    <row r="420" spans="2:2" x14ac:dyDescent="0.2">
      <c r="B420" s="61"/>
    </row>
    <row r="421" spans="2:2" x14ac:dyDescent="0.2">
      <c r="B421" s="61"/>
    </row>
    <row r="422" spans="2:2" x14ac:dyDescent="0.2">
      <c r="B422" s="61"/>
    </row>
    <row r="423" spans="2:2" x14ac:dyDescent="0.2">
      <c r="B423" s="61"/>
    </row>
    <row r="424" spans="2:2" x14ac:dyDescent="0.2">
      <c r="B424" s="61"/>
    </row>
    <row r="425" spans="2:2" x14ac:dyDescent="0.2">
      <c r="B425" s="61"/>
    </row>
    <row r="426" spans="2:2" x14ac:dyDescent="0.2">
      <c r="B426" s="61"/>
    </row>
    <row r="427" spans="2:2" x14ac:dyDescent="0.2">
      <c r="B427" s="61"/>
    </row>
    <row r="428" spans="2:2" x14ac:dyDescent="0.2">
      <c r="B428" s="61"/>
    </row>
    <row r="429" spans="2:2" x14ac:dyDescent="0.2">
      <c r="B429" s="61"/>
    </row>
    <row r="430" spans="2:2" x14ac:dyDescent="0.2">
      <c r="B430" s="61"/>
    </row>
    <row r="431" spans="2:2" x14ac:dyDescent="0.2">
      <c r="B431" s="61"/>
    </row>
    <row r="432" spans="2:2" x14ac:dyDescent="0.2">
      <c r="B432" s="61"/>
    </row>
    <row r="433" spans="2:2" x14ac:dyDescent="0.2">
      <c r="B433" s="61"/>
    </row>
    <row r="434" spans="2:2" x14ac:dyDescent="0.2">
      <c r="B434" s="61"/>
    </row>
    <row r="435" spans="2:2" x14ac:dyDescent="0.2">
      <c r="B435" s="61"/>
    </row>
    <row r="436" spans="2:2" x14ac:dyDescent="0.2">
      <c r="B436" s="61"/>
    </row>
    <row r="437" spans="2:2" x14ac:dyDescent="0.2">
      <c r="B437" s="61"/>
    </row>
    <row r="438" spans="2:2" x14ac:dyDescent="0.2">
      <c r="B438" s="61"/>
    </row>
    <row r="439" spans="2:2" x14ac:dyDescent="0.2">
      <c r="B439" s="61"/>
    </row>
    <row r="440" spans="2:2" x14ac:dyDescent="0.2">
      <c r="B440" s="61"/>
    </row>
    <row r="441" spans="2:2" x14ac:dyDescent="0.2">
      <c r="B441" s="61"/>
    </row>
    <row r="442" spans="2:2" x14ac:dyDescent="0.2">
      <c r="B442" s="61"/>
    </row>
    <row r="443" spans="2:2" x14ac:dyDescent="0.2">
      <c r="B443" s="61"/>
    </row>
    <row r="444" spans="2:2" x14ac:dyDescent="0.2">
      <c r="B444" s="61"/>
    </row>
    <row r="445" spans="2:2" x14ac:dyDescent="0.2">
      <c r="B445" s="61"/>
    </row>
    <row r="446" spans="2:2" x14ac:dyDescent="0.2">
      <c r="B446" s="61"/>
    </row>
    <row r="447" spans="2:2" x14ac:dyDescent="0.2">
      <c r="B447" s="61"/>
    </row>
    <row r="448" spans="2:2" x14ac:dyDescent="0.2">
      <c r="B448" s="61"/>
    </row>
    <row r="449" spans="2:2" x14ac:dyDescent="0.2">
      <c r="B449" s="61"/>
    </row>
    <row r="450" spans="2:2" x14ac:dyDescent="0.2">
      <c r="B450" s="61"/>
    </row>
    <row r="451" spans="2:2" x14ac:dyDescent="0.2">
      <c r="B451" s="61"/>
    </row>
    <row r="452" spans="2:2" x14ac:dyDescent="0.2">
      <c r="B452" s="61"/>
    </row>
    <row r="453" spans="2:2" x14ac:dyDescent="0.2">
      <c r="B453" s="61"/>
    </row>
    <row r="454" spans="2:2" x14ac:dyDescent="0.2">
      <c r="B454" s="61"/>
    </row>
    <row r="455" spans="2:2" x14ac:dyDescent="0.2">
      <c r="B455" s="61"/>
    </row>
    <row r="456" spans="2:2" x14ac:dyDescent="0.2">
      <c r="B456" s="61"/>
    </row>
    <row r="457" spans="2:2" x14ac:dyDescent="0.2">
      <c r="B457" s="61"/>
    </row>
    <row r="458" spans="2:2" x14ac:dyDescent="0.2">
      <c r="B458" s="61"/>
    </row>
    <row r="459" spans="2:2" x14ac:dyDescent="0.2">
      <c r="B459" s="61"/>
    </row>
    <row r="460" spans="2:2" x14ac:dyDescent="0.2">
      <c r="B460" s="61"/>
    </row>
    <row r="461" spans="2:2" x14ac:dyDescent="0.2">
      <c r="B461" s="61"/>
    </row>
    <row r="462" spans="2:2" x14ac:dyDescent="0.2">
      <c r="B462" s="61"/>
    </row>
    <row r="463" spans="2:2" x14ac:dyDescent="0.2">
      <c r="B463" s="61"/>
    </row>
    <row r="464" spans="2:2" x14ac:dyDescent="0.2">
      <c r="B464" s="61"/>
    </row>
    <row r="465" spans="2:2" x14ac:dyDescent="0.2">
      <c r="B465" s="61"/>
    </row>
    <row r="466" spans="2:2" x14ac:dyDescent="0.2">
      <c r="B466" s="61"/>
    </row>
    <row r="467" spans="2:2" x14ac:dyDescent="0.2">
      <c r="B467" s="61"/>
    </row>
    <row r="468" spans="2:2" x14ac:dyDescent="0.2">
      <c r="B468" s="61"/>
    </row>
    <row r="469" spans="2:2" x14ac:dyDescent="0.2">
      <c r="B469" s="61"/>
    </row>
    <row r="470" spans="2:2" x14ac:dyDescent="0.2">
      <c r="B470" s="61"/>
    </row>
    <row r="471" spans="2:2" x14ac:dyDescent="0.2">
      <c r="B471" s="61"/>
    </row>
    <row r="472" spans="2:2" x14ac:dyDescent="0.2">
      <c r="B472" s="61"/>
    </row>
    <row r="473" spans="2:2" x14ac:dyDescent="0.2">
      <c r="B473" s="61"/>
    </row>
    <row r="474" spans="2:2" x14ac:dyDescent="0.2">
      <c r="B474" s="61"/>
    </row>
    <row r="475" spans="2:2" x14ac:dyDescent="0.2">
      <c r="B475" s="61"/>
    </row>
    <row r="476" spans="2:2" x14ac:dyDescent="0.2">
      <c r="B476" s="61"/>
    </row>
    <row r="477" spans="2:2" x14ac:dyDescent="0.2">
      <c r="B477" s="61"/>
    </row>
    <row r="478" spans="2:2" x14ac:dyDescent="0.2">
      <c r="B478" s="61"/>
    </row>
    <row r="479" spans="2:2" x14ac:dyDescent="0.2">
      <c r="B479" s="61"/>
    </row>
    <row r="480" spans="2:2" x14ac:dyDescent="0.2">
      <c r="B480" s="61"/>
    </row>
    <row r="481" spans="2:2" x14ac:dyDescent="0.2">
      <c r="B481" s="61"/>
    </row>
    <row r="482" spans="2:2" x14ac:dyDescent="0.2">
      <c r="B482" s="61"/>
    </row>
    <row r="483" spans="2:2" x14ac:dyDescent="0.2">
      <c r="B483" s="61"/>
    </row>
    <row r="484" spans="2:2" x14ac:dyDescent="0.2">
      <c r="B484" s="61"/>
    </row>
    <row r="485" spans="2:2" x14ac:dyDescent="0.2">
      <c r="B485" s="61"/>
    </row>
    <row r="486" spans="2:2" x14ac:dyDescent="0.2">
      <c r="B486" s="61"/>
    </row>
    <row r="487" spans="2:2" x14ac:dyDescent="0.2">
      <c r="B487" s="61"/>
    </row>
    <row r="488" spans="2:2" x14ac:dyDescent="0.2">
      <c r="B488" s="61"/>
    </row>
    <row r="489" spans="2:2" x14ac:dyDescent="0.2">
      <c r="B489" s="61"/>
    </row>
    <row r="490" spans="2:2" x14ac:dyDescent="0.2">
      <c r="B490" s="61"/>
    </row>
    <row r="491" spans="2:2" x14ac:dyDescent="0.2">
      <c r="B491" s="61"/>
    </row>
    <row r="492" spans="2:2" x14ac:dyDescent="0.2">
      <c r="B492" s="61"/>
    </row>
    <row r="493" spans="2:2" x14ac:dyDescent="0.2">
      <c r="B493" s="61"/>
    </row>
    <row r="494" spans="2:2" x14ac:dyDescent="0.2">
      <c r="B494" s="61"/>
    </row>
    <row r="495" spans="2:2" x14ac:dyDescent="0.2">
      <c r="B495" s="61"/>
    </row>
    <row r="496" spans="2:2" x14ac:dyDescent="0.2">
      <c r="B496" s="61"/>
    </row>
    <row r="497" spans="2:2" x14ac:dyDescent="0.2">
      <c r="B497" s="61"/>
    </row>
    <row r="498" spans="2:2" x14ac:dyDescent="0.2">
      <c r="B498" s="61"/>
    </row>
    <row r="499" spans="2:2" x14ac:dyDescent="0.2">
      <c r="B499" s="61"/>
    </row>
    <row r="500" spans="2:2" x14ac:dyDescent="0.2">
      <c r="B500" s="61"/>
    </row>
    <row r="501" spans="2:2" x14ac:dyDescent="0.2">
      <c r="B501" s="61"/>
    </row>
    <row r="502" spans="2:2" x14ac:dyDescent="0.2">
      <c r="B502" s="61"/>
    </row>
    <row r="503" spans="2:2" x14ac:dyDescent="0.2">
      <c r="B503" s="61"/>
    </row>
    <row r="504" spans="2:2" x14ac:dyDescent="0.2">
      <c r="B504" s="61"/>
    </row>
    <row r="505" spans="2:2" x14ac:dyDescent="0.2">
      <c r="B505" s="61"/>
    </row>
    <row r="506" spans="2:2" x14ac:dyDescent="0.2">
      <c r="B506" s="61"/>
    </row>
    <row r="507" spans="2:2" x14ac:dyDescent="0.2">
      <c r="B507" s="61"/>
    </row>
    <row r="508" spans="2:2" x14ac:dyDescent="0.2">
      <c r="B508" s="61"/>
    </row>
    <row r="509" spans="2:2" x14ac:dyDescent="0.2">
      <c r="B509" s="61"/>
    </row>
    <row r="510" spans="2:2" x14ac:dyDescent="0.2">
      <c r="B510" s="61"/>
    </row>
    <row r="511" spans="2:2" x14ac:dyDescent="0.2">
      <c r="B511" s="61"/>
    </row>
    <row r="512" spans="2:2" x14ac:dyDescent="0.2">
      <c r="B512" s="61"/>
    </row>
    <row r="513" spans="2:2" x14ac:dyDescent="0.2">
      <c r="B513" s="61"/>
    </row>
    <row r="514" spans="2:2" x14ac:dyDescent="0.2">
      <c r="B514" s="61"/>
    </row>
    <row r="515" spans="2:2" x14ac:dyDescent="0.2">
      <c r="B515" s="61"/>
    </row>
    <row r="516" spans="2:2" x14ac:dyDescent="0.2">
      <c r="B516" s="61"/>
    </row>
    <row r="517" spans="2:2" x14ac:dyDescent="0.2">
      <c r="B517" s="61"/>
    </row>
    <row r="518" spans="2:2" x14ac:dyDescent="0.2">
      <c r="B518" s="61"/>
    </row>
    <row r="519" spans="2:2" x14ac:dyDescent="0.2">
      <c r="B519" s="61"/>
    </row>
    <row r="520" spans="2:2" x14ac:dyDescent="0.2">
      <c r="B520" s="61"/>
    </row>
    <row r="521" spans="2:2" x14ac:dyDescent="0.2">
      <c r="B521" s="61"/>
    </row>
    <row r="522" spans="2:2" x14ac:dyDescent="0.2">
      <c r="B522" s="61"/>
    </row>
    <row r="523" spans="2:2" x14ac:dyDescent="0.2">
      <c r="B523" s="61"/>
    </row>
    <row r="524" spans="2:2" x14ac:dyDescent="0.2">
      <c r="B524" s="61"/>
    </row>
    <row r="525" spans="2:2" x14ac:dyDescent="0.2">
      <c r="B525" s="61"/>
    </row>
    <row r="526" spans="2:2" x14ac:dyDescent="0.2">
      <c r="B526" s="61"/>
    </row>
    <row r="527" spans="2:2" x14ac:dyDescent="0.2">
      <c r="B527" s="61"/>
    </row>
    <row r="528" spans="2:2" x14ac:dyDescent="0.2">
      <c r="B528" s="61"/>
    </row>
    <row r="529" spans="2:2" x14ac:dyDescent="0.2">
      <c r="B529" s="61"/>
    </row>
    <row r="530" spans="2:2" x14ac:dyDescent="0.2">
      <c r="B530" s="61"/>
    </row>
    <row r="531" spans="2:2" x14ac:dyDescent="0.2">
      <c r="B531" s="61"/>
    </row>
    <row r="532" spans="2:2" x14ac:dyDescent="0.2">
      <c r="B532" s="61"/>
    </row>
    <row r="533" spans="2:2" x14ac:dyDescent="0.2">
      <c r="B533" s="61"/>
    </row>
    <row r="534" spans="2:2" x14ac:dyDescent="0.2">
      <c r="B534" s="61"/>
    </row>
    <row r="535" spans="2:2" x14ac:dyDescent="0.2">
      <c r="B535" s="61"/>
    </row>
    <row r="536" spans="2:2" x14ac:dyDescent="0.2">
      <c r="B536" s="61"/>
    </row>
    <row r="537" spans="2:2" x14ac:dyDescent="0.2">
      <c r="B537" s="61"/>
    </row>
    <row r="538" spans="2:2" x14ac:dyDescent="0.2">
      <c r="B538" s="61"/>
    </row>
    <row r="539" spans="2:2" x14ac:dyDescent="0.2">
      <c r="B539" s="61"/>
    </row>
    <row r="540" spans="2:2" x14ac:dyDescent="0.2">
      <c r="B540" s="61"/>
    </row>
    <row r="541" spans="2:2" x14ac:dyDescent="0.2">
      <c r="B541" s="61"/>
    </row>
    <row r="542" spans="2:2" x14ac:dyDescent="0.2">
      <c r="B542" s="61"/>
    </row>
    <row r="543" spans="2:2" x14ac:dyDescent="0.2">
      <c r="B543" s="61"/>
    </row>
    <row r="544" spans="2:2" x14ac:dyDescent="0.2">
      <c r="B544" s="61"/>
    </row>
  </sheetData>
  <mergeCells count="10">
    <mergeCell ref="A43:R43"/>
    <mergeCell ref="A44:R44"/>
    <mergeCell ref="K46:L47"/>
    <mergeCell ref="P46:P47"/>
    <mergeCell ref="A1:R1"/>
    <mergeCell ref="A2:R2"/>
    <mergeCell ref="A3:R3"/>
    <mergeCell ref="A4:R4"/>
    <mergeCell ref="K6:L7"/>
    <mergeCell ref="P6:P7"/>
  </mergeCells>
  <conditionalFormatting sqref="F9:L9 F10:K41 J9:J37">
    <cfRule type="cellIs" dxfId="191" priority="569" stopIfTrue="1" operator="equal">
      <formula>$F$8</formula>
    </cfRule>
  </conditionalFormatting>
  <conditionalFormatting sqref="F9:G9 F10:F25 G10:G41 F13:G38">
    <cfRule type="cellIs" dxfId="190" priority="568" stopIfTrue="1" operator="equal">
      <formula>$G$8</formula>
    </cfRule>
  </conditionalFormatting>
  <conditionalFormatting sqref="H9:H41">
    <cfRule type="cellIs" dxfId="189" priority="567" stopIfTrue="1" operator="equal">
      <formula>$H$8</formula>
    </cfRule>
  </conditionalFormatting>
  <conditionalFormatting sqref="I9:I41 J9:J37">
    <cfRule type="cellIs" dxfId="188" priority="566" stopIfTrue="1" operator="equal">
      <formula>$I$8</formula>
    </cfRule>
  </conditionalFormatting>
  <conditionalFormatting sqref="J9:K41">
    <cfRule type="cellIs" dxfId="187" priority="565" stopIfTrue="1" operator="equal">
      <formula>$J$8</formula>
    </cfRule>
  </conditionalFormatting>
  <conditionalFormatting sqref="G40:J41 F9:F41">
    <cfRule type="cellIs" dxfId="186" priority="562" stopIfTrue="1" operator="equal">
      <formula>$F$8</formula>
    </cfRule>
  </conditionalFormatting>
  <conditionalFormatting sqref="F9:G9 F10:F25 G10:G41 F13:G38">
    <cfRule type="cellIs" dxfId="185" priority="561" stopIfTrue="1" operator="equal">
      <formula>$G$8</formula>
    </cfRule>
  </conditionalFormatting>
  <conditionalFormatting sqref="H9:H41">
    <cfRule type="cellIs" dxfId="184" priority="560" stopIfTrue="1" operator="equal">
      <formula>$H$8</formula>
    </cfRule>
  </conditionalFormatting>
  <conditionalFormatting sqref="I9:I41 J9:J37">
    <cfRule type="cellIs" dxfId="183" priority="559" stopIfTrue="1" operator="equal">
      <formula>$I$8</formula>
    </cfRule>
  </conditionalFormatting>
  <conditionalFormatting sqref="J9:K41">
    <cfRule type="cellIs" dxfId="182" priority="558" stopIfTrue="1" operator="equal">
      <formula>$J$8</formula>
    </cfRule>
  </conditionalFormatting>
  <conditionalFormatting sqref="M9:M41">
    <cfRule type="cellIs" dxfId="181" priority="554" stopIfTrue="1" operator="equal">
      <formula>$M$8</formula>
    </cfRule>
  </conditionalFormatting>
  <conditionalFormatting sqref="N9:O41">
    <cfRule type="cellIs" dxfId="180" priority="553" stopIfTrue="1" operator="equal">
      <formula>$N$8</formula>
    </cfRule>
  </conditionalFormatting>
  <conditionalFormatting sqref="L9">
    <cfRule type="cellIs" dxfId="179" priority="583" stopIfTrue="1" operator="equal">
      <formula>#REF!</formula>
    </cfRule>
  </conditionalFormatting>
  <conditionalFormatting sqref="L9">
    <cfRule type="cellIs" dxfId="178" priority="595" stopIfTrue="1" operator="equal">
      <formula>#REF!</formula>
    </cfRule>
  </conditionalFormatting>
  <conditionalFormatting sqref="L9:L41">
    <cfRule type="cellIs" dxfId="177" priority="619" stopIfTrue="1" operator="equal">
      <formula>$K$8</formula>
    </cfRule>
  </conditionalFormatting>
  <conditionalFormatting sqref="F9:J25 J9:J37 F9:I38 R9:R14 R17:R18 R20:R23">
    <cfRule type="cellIs" dxfId="176" priority="161" stopIfTrue="1" operator="equal">
      <formula>$F$6</formula>
    </cfRule>
  </conditionalFormatting>
  <conditionalFormatting sqref="F19:G23 F10:F28 F30:F32 F34:F36 F38 R12 G9:G38 R18 R21 R23">
    <cfRule type="cellIs" dxfId="175" priority="160" stopIfTrue="1" operator="equal">
      <formula>$G$6</formula>
    </cfRule>
  </conditionalFormatting>
  <conditionalFormatting sqref="H9:H38">
    <cfRule type="cellIs" dxfId="174" priority="159" stopIfTrue="1" operator="equal">
      <formula>$H$6</formula>
    </cfRule>
  </conditionalFormatting>
  <conditionalFormatting sqref="I9:I38 J9:J37">
    <cfRule type="cellIs" dxfId="173" priority="158" stopIfTrue="1" operator="equal">
      <formula>$I$6</formula>
    </cfRule>
  </conditionalFormatting>
  <conditionalFormatting sqref="J9:J25">
    <cfRule type="cellIs" dxfId="172" priority="157" stopIfTrue="1" operator="equal">
      <formula>$J$6</formula>
    </cfRule>
  </conditionalFormatting>
  <conditionalFormatting sqref="F9:F38">
    <cfRule type="cellIs" dxfId="171" priority="156" stopIfTrue="1" operator="equal">
      <formula>$F$6</formula>
    </cfRule>
  </conditionalFormatting>
  <conditionalFormatting sqref="F19:G23 F10:F28 F30:F32 F34:F36 F38 R12 G9:G38 R18 R21 R23">
    <cfRule type="cellIs" dxfId="170" priority="155" stopIfTrue="1" operator="equal">
      <formula>$G$6</formula>
    </cfRule>
  </conditionalFormatting>
  <conditionalFormatting sqref="H9:H38">
    <cfRule type="cellIs" dxfId="169" priority="154" stopIfTrue="1" operator="equal">
      <formula>$H$6</formula>
    </cfRule>
  </conditionalFormatting>
  <conditionalFormatting sqref="I9:I38 J9:J37">
    <cfRule type="cellIs" dxfId="168" priority="153" stopIfTrue="1" operator="equal">
      <formula>$I$6</formula>
    </cfRule>
  </conditionalFormatting>
  <conditionalFormatting sqref="J9:J25">
    <cfRule type="cellIs" dxfId="167" priority="152" stopIfTrue="1" operator="equal">
      <formula>$J$6</formula>
    </cfRule>
  </conditionalFormatting>
  <conditionalFormatting sqref="R9:R14 R17:R18 R20:R23">
    <cfRule type="cellIs" dxfId="166" priority="149" stopIfTrue="1" operator="equal">
      <formula>#REF!</formula>
    </cfRule>
  </conditionalFormatting>
  <conditionalFormatting sqref="R9:R14 R17:R18 R20:R23">
    <cfRule type="cellIs" dxfId="165" priority="147" stopIfTrue="1" operator="equal">
      <formula>#REF!</formula>
    </cfRule>
  </conditionalFormatting>
  <conditionalFormatting sqref="R9:R14 R17:R18 R20:R23">
    <cfRule type="cellIs" dxfId="164" priority="146" stopIfTrue="1" operator="equal">
      <formula>$P$6</formula>
    </cfRule>
  </conditionalFormatting>
  <conditionalFormatting sqref="F49:L49 F50:K58 F49:J50">
    <cfRule type="cellIs" dxfId="163" priority="135" stopIfTrue="1" operator="equal">
      <formula>$F$8</formula>
    </cfRule>
  </conditionalFormatting>
  <conditionalFormatting sqref="F49:G58">
    <cfRule type="cellIs" dxfId="162" priority="134" stopIfTrue="1" operator="equal">
      <formula>$G$8</formula>
    </cfRule>
  </conditionalFormatting>
  <conditionalFormatting sqref="H49:H58">
    <cfRule type="cellIs" dxfId="161" priority="133" stopIfTrue="1" operator="equal">
      <formula>$H$8</formula>
    </cfRule>
  </conditionalFormatting>
  <conditionalFormatting sqref="I49:J58">
    <cfRule type="cellIs" dxfId="160" priority="132" stopIfTrue="1" operator="equal">
      <formula>$I$8</formula>
    </cfRule>
  </conditionalFormatting>
  <conditionalFormatting sqref="J49:K58">
    <cfRule type="cellIs" dxfId="159" priority="131" stopIfTrue="1" operator="equal">
      <formula>$J$8</formula>
    </cfRule>
  </conditionalFormatting>
  <conditionalFormatting sqref="F49:F58">
    <cfRule type="cellIs" dxfId="158" priority="130" stopIfTrue="1" operator="equal">
      <formula>$F$8</formula>
    </cfRule>
  </conditionalFormatting>
  <conditionalFormatting sqref="F49:G58">
    <cfRule type="cellIs" dxfId="157" priority="129" stopIfTrue="1" operator="equal">
      <formula>$G$8</formula>
    </cfRule>
  </conditionalFormatting>
  <conditionalFormatting sqref="H49:H58">
    <cfRule type="cellIs" dxfId="156" priority="128" stopIfTrue="1" operator="equal">
      <formula>$H$8</formula>
    </cfRule>
  </conditionalFormatting>
  <conditionalFormatting sqref="I49:J58">
    <cfRule type="cellIs" dxfId="155" priority="127" stopIfTrue="1" operator="equal">
      <formula>$I$8</formula>
    </cfRule>
  </conditionalFormatting>
  <conditionalFormatting sqref="J49:K58">
    <cfRule type="cellIs" dxfId="154" priority="126" stopIfTrue="1" operator="equal">
      <formula>$J$8</formula>
    </cfRule>
  </conditionalFormatting>
  <conditionalFormatting sqref="M49:M58">
    <cfRule type="cellIs" dxfId="153" priority="125" stopIfTrue="1" operator="equal">
      <formula>$M$8</formula>
    </cfRule>
  </conditionalFormatting>
  <conditionalFormatting sqref="N49:O58">
    <cfRule type="cellIs" dxfId="152" priority="124" stopIfTrue="1" operator="equal">
      <formula>$N$8</formula>
    </cfRule>
  </conditionalFormatting>
  <conditionalFormatting sqref="L49">
    <cfRule type="cellIs" dxfId="151" priority="123" stopIfTrue="1" operator="equal">
      <formula>#REF!</formula>
    </cfRule>
  </conditionalFormatting>
  <conditionalFormatting sqref="L49">
    <cfRule type="cellIs" dxfId="150" priority="122" stopIfTrue="1" operator="equal">
      <formula>#REF!</formula>
    </cfRule>
  </conditionalFormatting>
  <conditionalFormatting sqref="L49:L58">
    <cfRule type="cellIs" dxfId="149" priority="121" stopIfTrue="1" operator="equal">
      <formula>$K$8</formula>
    </cfRule>
  </conditionalFormatting>
  <conditionalFormatting sqref="F49:J58 R57:R58">
    <cfRule type="cellIs" dxfId="148" priority="120" stopIfTrue="1" operator="equal">
      <formula>$F$6</formula>
    </cfRule>
  </conditionalFormatting>
  <conditionalFormatting sqref="F50:F58 F49:G50 G49:G58 R58">
    <cfRule type="cellIs" dxfId="147" priority="119" stopIfTrue="1" operator="equal">
      <formula>$G$6</formula>
    </cfRule>
  </conditionalFormatting>
  <conditionalFormatting sqref="H49:H58">
    <cfRule type="cellIs" dxfId="146" priority="118" stopIfTrue="1" operator="equal">
      <formula>$H$6</formula>
    </cfRule>
  </conditionalFormatting>
  <conditionalFormatting sqref="I49:J58">
    <cfRule type="cellIs" dxfId="145" priority="117" stopIfTrue="1" operator="equal">
      <formula>$I$6</formula>
    </cfRule>
  </conditionalFormatting>
  <conditionalFormatting sqref="J49:J58">
    <cfRule type="cellIs" dxfId="144" priority="116" stopIfTrue="1" operator="equal">
      <formula>$J$6</formula>
    </cfRule>
  </conditionalFormatting>
  <conditionalFormatting sqref="F49:F58">
    <cfRule type="cellIs" dxfId="143" priority="115" stopIfTrue="1" operator="equal">
      <formula>$F$6</formula>
    </cfRule>
  </conditionalFormatting>
  <conditionalFormatting sqref="F50:F58 F49:G50 G49:G58 R58">
    <cfRule type="cellIs" dxfId="142" priority="114" stopIfTrue="1" operator="equal">
      <formula>$G$6</formula>
    </cfRule>
  </conditionalFormatting>
  <conditionalFormatting sqref="H49:H58">
    <cfRule type="cellIs" dxfId="141" priority="113" stopIfTrue="1" operator="equal">
      <formula>$H$6</formula>
    </cfRule>
  </conditionalFormatting>
  <conditionalFormatting sqref="I49:J58">
    <cfRule type="cellIs" dxfId="140" priority="112" stopIfTrue="1" operator="equal">
      <formula>$I$6</formula>
    </cfRule>
  </conditionalFormatting>
  <conditionalFormatting sqref="J49:J58">
    <cfRule type="cellIs" dxfId="139" priority="111" stopIfTrue="1" operator="equal">
      <formula>$J$6</formula>
    </cfRule>
  </conditionalFormatting>
  <conditionalFormatting sqref="R57:R58">
    <cfRule type="cellIs" dxfId="138" priority="110" stopIfTrue="1" operator="equal">
      <formula>#REF!</formula>
    </cfRule>
  </conditionalFormatting>
  <conditionalFormatting sqref="R57:R58">
    <cfRule type="cellIs" dxfId="137" priority="109" stopIfTrue="1" operator="equal">
      <formula>#REF!</formula>
    </cfRule>
  </conditionalFormatting>
  <conditionalFormatting sqref="R57:R58">
    <cfRule type="cellIs" dxfId="136" priority="108" stopIfTrue="1" operator="equal">
      <formula>$P$6</formula>
    </cfRule>
  </conditionalFormatting>
  <conditionalFormatting sqref="F57:K58">
    <cfRule type="cellIs" dxfId="135" priority="107" stopIfTrue="1" operator="equal">
      <formula>$F$8</formula>
    </cfRule>
  </conditionalFormatting>
  <conditionalFormatting sqref="G57:G58">
    <cfRule type="cellIs" dxfId="134" priority="106" stopIfTrue="1" operator="equal">
      <formula>$G$8</formula>
    </cfRule>
  </conditionalFormatting>
  <conditionalFormatting sqref="H57:H58">
    <cfRule type="cellIs" dxfId="133" priority="105" stopIfTrue="1" operator="equal">
      <formula>$H$8</formula>
    </cfRule>
  </conditionalFormatting>
  <conditionalFormatting sqref="I57:I58">
    <cfRule type="cellIs" dxfId="132" priority="104" stopIfTrue="1" operator="equal">
      <formula>$I$8</formula>
    </cfRule>
  </conditionalFormatting>
  <conditionalFormatting sqref="J57:K58">
    <cfRule type="cellIs" dxfId="131" priority="103" stopIfTrue="1" operator="equal">
      <formula>$J$8</formula>
    </cfRule>
  </conditionalFormatting>
  <conditionalFormatting sqref="F57:J58">
    <cfRule type="cellIs" dxfId="130" priority="102" stopIfTrue="1" operator="equal">
      <formula>$F$8</formula>
    </cfRule>
  </conditionalFormatting>
  <conditionalFormatting sqref="G57:G58">
    <cfRule type="cellIs" dxfId="129" priority="101" stopIfTrue="1" operator="equal">
      <formula>$G$8</formula>
    </cfRule>
  </conditionalFormatting>
  <conditionalFormatting sqref="H57:H58">
    <cfRule type="cellIs" dxfId="128" priority="100" stopIfTrue="1" operator="equal">
      <formula>$H$8</formula>
    </cfRule>
  </conditionalFormatting>
  <conditionalFormatting sqref="I57:I58">
    <cfRule type="cellIs" dxfId="127" priority="99" stopIfTrue="1" operator="equal">
      <formula>$I$8</formula>
    </cfRule>
  </conditionalFormatting>
  <conditionalFormatting sqref="J57:K58">
    <cfRule type="cellIs" dxfId="126" priority="98" stopIfTrue="1" operator="equal">
      <formula>$J$8</formula>
    </cfRule>
  </conditionalFormatting>
  <conditionalFormatting sqref="M57:M58">
    <cfRule type="cellIs" dxfId="125" priority="97" stopIfTrue="1" operator="equal">
      <formula>$M$8</formula>
    </cfRule>
  </conditionalFormatting>
  <conditionalFormatting sqref="N57:O58">
    <cfRule type="cellIs" dxfId="124" priority="96" stopIfTrue="1" operator="equal">
      <formula>$N$8</formula>
    </cfRule>
  </conditionalFormatting>
  <conditionalFormatting sqref="L57:L58">
    <cfRule type="cellIs" dxfId="123" priority="95" stopIfTrue="1" operator="equal">
      <formula>$K$8</formula>
    </cfRule>
  </conditionalFormatting>
  <conditionalFormatting sqref="F51:J51">
    <cfRule type="cellIs" dxfId="122" priority="94" stopIfTrue="1" operator="equal">
      <formula>$F$8</formula>
    </cfRule>
  </conditionalFormatting>
  <conditionalFormatting sqref="F51:G51">
    <cfRule type="cellIs" dxfId="121" priority="93" stopIfTrue="1" operator="equal">
      <formula>$G$8</formula>
    </cfRule>
  </conditionalFormatting>
  <conditionalFormatting sqref="H51">
    <cfRule type="cellIs" dxfId="120" priority="92" stopIfTrue="1" operator="equal">
      <formula>$H$8</formula>
    </cfRule>
  </conditionalFormatting>
  <conditionalFormatting sqref="I51:J51">
    <cfRule type="cellIs" dxfId="119" priority="91" stopIfTrue="1" operator="equal">
      <formula>$I$8</formula>
    </cfRule>
  </conditionalFormatting>
  <conditionalFormatting sqref="J51">
    <cfRule type="cellIs" dxfId="118" priority="90" stopIfTrue="1" operator="equal">
      <formula>$J$8</formula>
    </cfRule>
  </conditionalFormatting>
  <conditionalFormatting sqref="F51">
    <cfRule type="cellIs" dxfId="117" priority="89" stopIfTrue="1" operator="equal">
      <formula>$F$8</formula>
    </cfRule>
  </conditionalFormatting>
  <conditionalFormatting sqref="F51:G51">
    <cfRule type="cellIs" dxfId="116" priority="88" stopIfTrue="1" operator="equal">
      <formula>$G$8</formula>
    </cfRule>
  </conditionalFormatting>
  <conditionalFormatting sqref="H51">
    <cfRule type="cellIs" dxfId="115" priority="87" stopIfTrue="1" operator="equal">
      <formula>$H$8</formula>
    </cfRule>
  </conditionalFormatting>
  <conditionalFormatting sqref="I51:J51">
    <cfRule type="cellIs" dxfId="114" priority="86" stopIfTrue="1" operator="equal">
      <formula>$I$8</formula>
    </cfRule>
  </conditionalFormatting>
  <conditionalFormatting sqref="J51">
    <cfRule type="cellIs" dxfId="113" priority="85" stopIfTrue="1" operator="equal">
      <formula>$J$8</formula>
    </cfRule>
  </conditionalFormatting>
  <conditionalFormatting sqref="F51:J51">
    <cfRule type="cellIs" dxfId="112" priority="84" stopIfTrue="1" operator="equal">
      <formula>$F$6</formula>
    </cfRule>
  </conditionalFormatting>
  <conditionalFormatting sqref="F51:G51">
    <cfRule type="cellIs" dxfId="111" priority="83" stopIfTrue="1" operator="equal">
      <formula>$G$6</formula>
    </cfRule>
  </conditionalFormatting>
  <conditionalFormatting sqref="H51">
    <cfRule type="cellIs" dxfId="110" priority="82" stopIfTrue="1" operator="equal">
      <formula>$H$6</formula>
    </cfRule>
  </conditionalFormatting>
  <conditionalFormatting sqref="I51:J51">
    <cfRule type="cellIs" dxfId="109" priority="81" stopIfTrue="1" operator="equal">
      <formula>$I$6</formula>
    </cfRule>
  </conditionalFormatting>
  <conditionalFormatting sqref="J51">
    <cfRule type="cellIs" dxfId="108" priority="80" stopIfTrue="1" operator="equal">
      <formula>$J$6</formula>
    </cfRule>
  </conditionalFormatting>
  <conditionalFormatting sqref="F51">
    <cfRule type="cellIs" dxfId="107" priority="79" stopIfTrue="1" operator="equal">
      <formula>$F$6</formula>
    </cfRule>
  </conditionalFormatting>
  <conditionalFormatting sqref="F51:G51">
    <cfRule type="cellIs" dxfId="106" priority="78" stopIfTrue="1" operator="equal">
      <formula>$G$6</formula>
    </cfRule>
  </conditionalFormatting>
  <conditionalFormatting sqref="H51">
    <cfRule type="cellIs" dxfId="105" priority="77" stopIfTrue="1" operator="equal">
      <formula>$H$6</formula>
    </cfRule>
  </conditionalFormatting>
  <conditionalFormatting sqref="I51:J51">
    <cfRule type="cellIs" dxfId="104" priority="76" stopIfTrue="1" operator="equal">
      <formula>$I$6</formula>
    </cfRule>
  </conditionalFormatting>
  <conditionalFormatting sqref="J51">
    <cfRule type="cellIs" dxfId="103" priority="75" stopIfTrue="1" operator="equal">
      <formula>$J$6</formula>
    </cfRule>
  </conditionalFormatting>
  <conditionalFormatting sqref="F52:J52">
    <cfRule type="cellIs" dxfId="102" priority="74" stopIfTrue="1" operator="equal">
      <formula>$F$8</formula>
    </cfRule>
  </conditionalFormatting>
  <conditionalFormatting sqref="F52:G52">
    <cfRule type="cellIs" dxfId="101" priority="73" stopIfTrue="1" operator="equal">
      <formula>$G$8</formula>
    </cfRule>
  </conditionalFormatting>
  <conditionalFormatting sqref="H52">
    <cfRule type="cellIs" dxfId="100" priority="72" stopIfTrue="1" operator="equal">
      <formula>$H$8</formula>
    </cfRule>
  </conditionalFormatting>
  <conditionalFormatting sqref="I52:J52">
    <cfRule type="cellIs" dxfId="99" priority="71" stopIfTrue="1" operator="equal">
      <formula>$I$8</formula>
    </cfRule>
  </conditionalFormatting>
  <conditionalFormatting sqref="J52">
    <cfRule type="cellIs" dxfId="98" priority="70" stopIfTrue="1" operator="equal">
      <formula>$J$8</formula>
    </cfRule>
  </conditionalFormatting>
  <conditionalFormatting sqref="F52">
    <cfRule type="cellIs" dxfId="97" priority="69" stopIfTrue="1" operator="equal">
      <formula>$F$8</formula>
    </cfRule>
  </conditionalFormatting>
  <conditionalFormatting sqref="F52:G52">
    <cfRule type="cellIs" dxfId="96" priority="68" stopIfTrue="1" operator="equal">
      <formula>$G$8</formula>
    </cfRule>
  </conditionalFormatting>
  <conditionalFormatting sqref="H52">
    <cfRule type="cellIs" dxfId="95" priority="67" stopIfTrue="1" operator="equal">
      <formula>$H$8</formula>
    </cfRule>
  </conditionalFormatting>
  <conditionalFormatting sqref="I52:J52">
    <cfRule type="cellIs" dxfId="94" priority="66" stopIfTrue="1" operator="equal">
      <formula>$I$8</formula>
    </cfRule>
  </conditionalFormatting>
  <conditionalFormatting sqref="J52">
    <cfRule type="cellIs" dxfId="93" priority="65" stopIfTrue="1" operator="equal">
      <formula>$J$8</formula>
    </cfRule>
  </conditionalFormatting>
  <conditionalFormatting sqref="F52:J52">
    <cfRule type="cellIs" dxfId="92" priority="64" stopIfTrue="1" operator="equal">
      <formula>$F$6</formula>
    </cfRule>
  </conditionalFormatting>
  <conditionalFormatting sqref="F52:G52">
    <cfRule type="cellIs" dxfId="91" priority="63" stopIfTrue="1" operator="equal">
      <formula>$G$6</formula>
    </cfRule>
  </conditionalFormatting>
  <conditionalFormatting sqref="H52">
    <cfRule type="cellIs" dxfId="90" priority="62" stopIfTrue="1" operator="equal">
      <formula>$H$6</formula>
    </cfRule>
  </conditionalFormatting>
  <conditionalFormatting sqref="I52:J52">
    <cfRule type="cellIs" dxfId="89" priority="61" stopIfTrue="1" operator="equal">
      <formula>$I$6</formula>
    </cfRule>
  </conditionalFormatting>
  <conditionalFormatting sqref="J52">
    <cfRule type="cellIs" dxfId="88" priority="60" stopIfTrue="1" operator="equal">
      <formula>$J$6</formula>
    </cfRule>
  </conditionalFormatting>
  <conditionalFormatting sqref="F52">
    <cfRule type="cellIs" dxfId="87" priority="59" stopIfTrue="1" operator="equal">
      <formula>$F$6</formula>
    </cfRule>
  </conditionalFormatting>
  <conditionalFormatting sqref="F52:G52">
    <cfRule type="cellIs" dxfId="86" priority="58" stopIfTrue="1" operator="equal">
      <formula>$G$6</formula>
    </cfRule>
  </conditionalFormatting>
  <conditionalFormatting sqref="H52">
    <cfRule type="cellIs" dxfId="85" priority="57" stopIfTrue="1" operator="equal">
      <formula>$H$6</formula>
    </cfRule>
  </conditionalFormatting>
  <conditionalFormatting sqref="I52:J52">
    <cfRule type="cellIs" dxfId="84" priority="56" stopIfTrue="1" operator="equal">
      <formula>$I$6</formula>
    </cfRule>
  </conditionalFormatting>
  <conditionalFormatting sqref="J52">
    <cfRule type="cellIs" dxfId="83" priority="55" stopIfTrue="1" operator="equal">
      <formula>$J$6</formula>
    </cfRule>
  </conditionalFormatting>
  <conditionalFormatting sqref="F53:J53">
    <cfRule type="cellIs" dxfId="82" priority="54" stopIfTrue="1" operator="equal">
      <formula>$F$8</formula>
    </cfRule>
  </conditionalFormatting>
  <conditionalFormatting sqref="F53:G53">
    <cfRule type="cellIs" dxfId="81" priority="53" stopIfTrue="1" operator="equal">
      <formula>$G$8</formula>
    </cfRule>
  </conditionalFormatting>
  <conditionalFormatting sqref="H53">
    <cfRule type="cellIs" dxfId="80" priority="52" stopIfTrue="1" operator="equal">
      <formula>$H$8</formula>
    </cfRule>
  </conditionalFormatting>
  <conditionalFormatting sqref="I53:J53">
    <cfRule type="cellIs" dxfId="79" priority="51" stopIfTrue="1" operator="equal">
      <formula>$I$8</formula>
    </cfRule>
  </conditionalFormatting>
  <conditionalFormatting sqref="J53">
    <cfRule type="cellIs" dxfId="78" priority="50" stopIfTrue="1" operator="equal">
      <formula>$J$8</formula>
    </cfRule>
  </conditionalFormatting>
  <conditionalFormatting sqref="F53">
    <cfRule type="cellIs" dxfId="77" priority="49" stopIfTrue="1" operator="equal">
      <formula>$F$8</formula>
    </cfRule>
  </conditionalFormatting>
  <conditionalFormatting sqref="F53:G53">
    <cfRule type="cellIs" dxfId="76" priority="48" stopIfTrue="1" operator="equal">
      <formula>$G$8</formula>
    </cfRule>
  </conditionalFormatting>
  <conditionalFormatting sqref="H53">
    <cfRule type="cellIs" dxfId="75" priority="47" stopIfTrue="1" operator="equal">
      <formula>$H$8</formula>
    </cfRule>
  </conditionalFormatting>
  <conditionalFormatting sqref="I53:J53">
    <cfRule type="cellIs" dxfId="74" priority="46" stopIfTrue="1" operator="equal">
      <formula>$I$8</formula>
    </cfRule>
  </conditionalFormatting>
  <conditionalFormatting sqref="J53">
    <cfRule type="cellIs" dxfId="73" priority="45" stopIfTrue="1" operator="equal">
      <formula>$J$8</formula>
    </cfRule>
  </conditionalFormatting>
  <conditionalFormatting sqref="F53:J53">
    <cfRule type="cellIs" dxfId="72" priority="44" stopIfTrue="1" operator="equal">
      <formula>$F$6</formula>
    </cfRule>
  </conditionalFormatting>
  <conditionalFormatting sqref="F53:G53">
    <cfRule type="cellIs" dxfId="71" priority="43" stopIfTrue="1" operator="equal">
      <formula>$G$6</formula>
    </cfRule>
  </conditionalFormatting>
  <conditionalFormatting sqref="H53">
    <cfRule type="cellIs" dxfId="70" priority="42" stopIfTrue="1" operator="equal">
      <formula>$H$6</formula>
    </cfRule>
  </conditionalFormatting>
  <conditionalFormatting sqref="I53:J53">
    <cfRule type="cellIs" dxfId="69" priority="41" stopIfTrue="1" operator="equal">
      <formula>$I$6</formula>
    </cfRule>
  </conditionalFormatting>
  <conditionalFormatting sqref="F53">
    <cfRule type="cellIs" dxfId="68" priority="40" stopIfTrue="1" operator="equal">
      <formula>$F$6</formula>
    </cfRule>
  </conditionalFormatting>
  <conditionalFormatting sqref="F53:G53">
    <cfRule type="cellIs" dxfId="67" priority="39" stopIfTrue="1" operator="equal">
      <formula>$G$6</formula>
    </cfRule>
  </conditionalFormatting>
  <conditionalFormatting sqref="H53">
    <cfRule type="cellIs" dxfId="66" priority="38" stopIfTrue="1" operator="equal">
      <formula>$H$6</formula>
    </cfRule>
  </conditionalFormatting>
  <conditionalFormatting sqref="I53:J53">
    <cfRule type="cellIs" dxfId="65" priority="37" stopIfTrue="1" operator="equal">
      <formula>$I$6</formula>
    </cfRule>
  </conditionalFormatting>
  <conditionalFormatting sqref="F54:J54">
    <cfRule type="cellIs" dxfId="64" priority="36" stopIfTrue="1" operator="equal">
      <formula>$F$8</formula>
    </cfRule>
  </conditionalFormatting>
  <conditionalFormatting sqref="F54:G54">
    <cfRule type="cellIs" dxfId="63" priority="35" stopIfTrue="1" operator="equal">
      <formula>$G$8</formula>
    </cfRule>
  </conditionalFormatting>
  <conditionalFormatting sqref="H54">
    <cfRule type="cellIs" dxfId="62" priority="34" stopIfTrue="1" operator="equal">
      <formula>$H$8</formula>
    </cfRule>
  </conditionalFormatting>
  <conditionalFormatting sqref="I54:J54">
    <cfRule type="cellIs" dxfId="61" priority="33" stopIfTrue="1" operator="equal">
      <formula>$I$8</formula>
    </cfRule>
  </conditionalFormatting>
  <conditionalFormatting sqref="J54">
    <cfRule type="cellIs" dxfId="60" priority="32" stopIfTrue="1" operator="equal">
      <formula>$J$8</formula>
    </cfRule>
  </conditionalFormatting>
  <conditionalFormatting sqref="F54">
    <cfRule type="cellIs" dxfId="59" priority="31" stopIfTrue="1" operator="equal">
      <formula>$F$8</formula>
    </cfRule>
  </conditionalFormatting>
  <conditionalFormatting sqref="F54:G54">
    <cfRule type="cellIs" dxfId="58" priority="30" stopIfTrue="1" operator="equal">
      <formula>$G$8</formula>
    </cfRule>
  </conditionalFormatting>
  <conditionalFormatting sqref="H54">
    <cfRule type="cellIs" dxfId="57" priority="29" stopIfTrue="1" operator="equal">
      <formula>$H$8</formula>
    </cfRule>
  </conditionalFormatting>
  <conditionalFormatting sqref="I54:J54">
    <cfRule type="cellIs" dxfId="56" priority="28" stopIfTrue="1" operator="equal">
      <formula>$I$8</formula>
    </cfRule>
  </conditionalFormatting>
  <conditionalFormatting sqref="J54">
    <cfRule type="cellIs" dxfId="55" priority="27" stopIfTrue="1" operator="equal">
      <formula>$J$8</formula>
    </cfRule>
  </conditionalFormatting>
  <conditionalFormatting sqref="F54:J54">
    <cfRule type="cellIs" dxfId="54" priority="26" stopIfTrue="1" operator="equal">
      <formula>$F$6</formula>
    </cfRule>
  </conditionalFormatting>
  <conditionalFormatting sqref="G54">
    <cfRule type="cellIs" dxfId="53" priority="25" stopIfTrue="1" operator="equal">
      <formula>$G$6</formula>
    </cfRule>
  </conditionalFormatting>
  <conditionalFormatting sqref="H54">
    <cfRule type="cellIs" dxfId="52" priority="24" stopIfTrue="1" operator="equal">
      <formula>$H$6</formula>
    </cfRule>
  </conditionalFormatting>
  <conditionalFormatting sqref="I54:J54">
    <cfRule type="cellIs" dxfId="51" priority="23" stopIfTrue="1" operator="equal">
      <formula>$I$6</formula>
    </cfRule>
  </conditionalFormatting>
  <conditionalFormatting sqref="F54">
    <cfRule type="cellIs" dxfId="50" priority="22" stopIfTrue="1" operator="equal">
      <formula>$F$6</formula>
    </cfRule>
  </conditionalFormatting>
  <conditionalFormatting sqref="G54">
    <cfRule type="cellIs" dxfId="49" priority="21" stopIfTrue="1" operator="equal">
      <formula>$G$6</formula>
    </cfRule>
  </conditionalFormatting>
  <conditionalFormatting sqref="H54">
    <cfRule type="cellIs" dxfId="48" priority="20" stopIfTrue="1" operator="equal">
      <formula>$H$6</formula>
    </cfRule>
  </conditionalFormatting>
  <conditionalFormatting sqref="I54:J54">
    <cfRule type="cellIs" dxfId="47" priority="19" stopIfTrue="1" operator="equal">
      <formula>$I$6</formula>
    </cfRule>
  </conditionalFormatting>
  <conditionalFormatting sqref="F55:J55">
    <cfRule type="cellIs" dxfId="46" priority="18" stopIfTrue="1" operator="equal">
      <formula>$F$8</formula>
    </cfRule>
  </conditionalFormatting>
  <conditionalFormatting sqref="F55:G55">
    <cfRule type="cellIs" dxfId="45" priority="17" stopIfTrue="1" operator="equal">
      <formula>$G$8</formula>
    </cfRule>
  </conditionalFormatting>
  <conditionalFormatting sqref="H55">
    <cfRule type="cellIs" dxfId="44" priority="16" stopIfTrue="1" operator="equal">
      <formula>$H$8</formula>
    </cfRule>
  </conditionalFormatting>
  <conditionalFormatting sqref="I55:J55">
    <cfRule type="cellIs" dxfId="43" priority="15" stopIfTrue="1" operator="equal">
      <formula>$I$8</formula>
    </cfRule>
  </conditionalFormatting>
  <conditionalFormatting sqref="J55">
    <cfRule type="cellIs" dxfId="42" priority="14" stopIfTrue="1" operator="equal">
      <formula>$J$8</formula>
    </cfRule>
  </conditionalFormatting>
  <conditionalFormatting sqref="F55">
    <cfRule type="cellIs" dxfId="41" priority="13" stopIfTrue="1" operator="equal">
      <formula>$F$8</formula>
    </cfRule>
  </conditionalFormatting>
  <conditionalFormatting sqref="F55:G55">
    <cfRule type="cellIs" dxfId="40" priority="12" stopIfTrue="1" operator="equal">
      <formula>$G$8</formula>
    </cfRule>
  </conditionalFormatting>
  <conditionalFormatting sqref="H55">
    <cfRule type="cellIs" dxfId="39" priority="11" stopIfTrue="1" operator="equal">
      <formula>$H$8</formula>
    </cfRule>
  </conditionalFormatting>
  <conditionalFormatting sqref="I55:J55">
    <cfRule type="cellIs" dxfId="38" priority="10" stopIfTrue="1" operator="equal">
      <formula>$I$8</formula>
    </cfRule>
  </conditionalFormatting>
  <conditionalFormatting sqref="J55">
    <cfRule type="cellIs" dxfId="37" priority="9" stopIfTrue="1" operator="equal">
      <formula>$J$8</formula>
    </cfRule>
  </conditionalFormatting>
  <conditionalFormatting sqref="F55:J55">
    <cfRule type="cellIs" dxfId="36" priority="8" stopIfTrue="1" operator="equal">
      <formula>$F$6</formula>
    </cfRule>
  </conditionalFormatting>
  <conditionalFormatting sqref="F55:G55">
    <cfRule type="cellIs" dxfId="35" priority="7" stopIfTrue="1" operator="equal">
      <formula>$G$6</formula>
    </cfRule>
  </conditionalFormatting>
  <conditionalFormatting sqref="H55">
    <cfRule type="cellIs" dxfId="34" priority="6" stopIfTrue="1" operator="equal">
      <formula>$H$6</formula>
    </cfRule>
  </conditionalFormatting>
  <conditionalFormatting sqref="I55:J55">
    <cfRule type="cellIs" dxfId="33" priority="5" stopIfTrue="1" operator="equal">
      <formula>$I$6</formula>
    </cfRule>
  </conditionalFormatting>
  <conditionalFormatting sqref="F55">
    <cfRule type="cellIs" dxfId="32" priority="4" stopIfTrue="1" operator="equal">
      <formula>$F$6</formula>
    </cfRule>
  </conditionalFormatting>
  <conditionalFormatting sqref="F55:G55">
    <cfRule type="cellIs" dxfId="31" priority="3" stopIfTrue="1" operator="equal">
      <formula>$G$6</formula>
    </cfRule>
  </conditionalFormatting>
  <conditionalFormatting sqref="H55">
    <cfRule type="cellIs" dxfId="30" priority="2" stopIfTrue="1" operator="equal">
      <formula>$H$6</formula>
    </cfRule>
  </conditionalFormatting>
  <conditionalFormatting sqref="I55:J55">
    <cfRule type="cellIs" dxfId="29" priority="1" stopIfTrue="1" operator="equal">
      <formula>$I$6</formula>
    </cfRule>
  </conditionalFormatting>
  <pageMargins left="0.03" right="0.1" top="0.33" bottom="0.31" header="0.3" footer="0.3"/>
  <pageSetup paperSize="9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7"/>
  <sheetViews>
    <sheetView workbookViewId="0" xr3:uid="{842E5F09-E766-5B8D-85AF-A39847EA96FD}">
      <selection activeCell="R17" sqref="R17"/>
    </sheetView>
  </sheetViews>
  <sheetFormatPr defaultRowHeight="15" x14ac:dyDescent="0.2"/>
  <cols>
    <col min="1" max="1" width="2.95703125" customWidth="1"/>
    <col min="2" max="2" width="22.8671875" customWidth="1"/>
    <col min="3" max="3" width="4.9765625" customWidth="1"/>
    <col min="4" max="4" width="9.81640625" customWidth="1"/>
    <col min="5" max="5" width="8.33984375" customWidth="1"/>
    <col min="15" max="15" width="7.12890625" customWidth="1"/>
  </cols>
  <sheetData>
    <row r="1" spans="1:16" ht="23.25" x14ac:dyDescent="0.2">
      <c r="A1" s="526" t="s">
        <v>121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</row>
    <row r="2" spans="1:16" x14ac:dyDescent="0.2">
      <c r="A2" s="527" t="s">
        <v>100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</row>
    <row r="3" spans="1:16" ht="15.75" thickBot="1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3"/>
      <c r="O3" s="1"/>
    </row>
    <row r="4" spans="1:16" ht="15.75" thickBot="1" x14ac:dyDescent="0.25">
      <c r="A4" s="4"/>
      <c r="B4" s="5"/>
      <c r="C4" s="5"/>
      <c r="D4" s="5"/>
      <c r="E4" s="5"/>
      <c r="F4" s="397" t="s">
        <v>1</v>
      </c>
      <c r="G4" s="397" t="s">
        <v>2</v>
      </c>
      <c r="H4" s="397" t="s">
        <v>3</v>
      </c>
      <c r="I4" s="397" t="s">
        <v>4</v>
      </c>
      <c r="J4" s="397" t="s">
        <v>5</v>
      </c>
      <c r="K4" s="130" t="s">
        <v>6</v>
      </c>
      <c r="L4" s="130" t="s">
        <v>6</v>
      </c>
      <c r="M4" s="130" t="s">
        <v>6</v>
      </c>
      <c r="N4" s="398" t="s">
        <v>7</v>
      </c>
      <c r="O4" s="130" t="s">
        <v>8</v>
      </c>
    </row>
    <row r="5" spans="1:16" ht="15.75" thickBot="1" x14ac:dyDescent="0.25">
      <c r="A5" s="6"/>
      <c r="B5" s="153" t="s">
        <v>9</v>
      </c>
      <c r="C5" s="153" t="s">
        <v>10</v>
      </c>
      <c r="D5" s="154" t="s">
        <v>11</v>
      </c>
      <c r="E5" s="155" t="s">
        <v>12</v>
      </c>
      <c r="F5" s="399" t="s">
        <v>13</v>
      </c>
      <c r="G5" s="399" t="s">
        <v>13</v>
      </c>
      <c r="H5" s="399" t="s">
        <v>13</v>
      </c>
      <c r="I5" s="399" t="s">
        <v>13</v>
      </c>
      <c r="J5" s="399" t="s">
        <v>13</v>
      </c>
      <c r="K5" s="142">
        <v>1</v>
      </c>
      <c r="L5" s="142">
        <v>2</v>
      </c>
      <c r="M5" s="142">
        <v>3</v>
      </c>
      <c r="N5" s="400" t="s">
        <v>13</v>
      </c>
      <c r="O5" s="123"/>
    </row>
    <row r="6" spans="1:16" ht="15.75" thickBot="1" x14ac:dyDescent="0.25">
      <c r="A6" s="10"/>
      <c r="B6" s="11"/>
      <c r="C6" s="11"/>
      <c r="D6" s="12"/>
      <c r="E6" s="12"/>
      <c r="F6" s="208">
        <v>240</v>
      </c>
      <c r="G6" s="208">
        <v>180</v>
      </c>
      <c r="H6" s="208">
        <v>180</v>
      </c>
      <c r="I6" s="208">
        <v>180</v>
      </c>
      <c r="J6" s="208">
        <v>240</v>
      </c>
      <c r="K6" s="209">
        <v>360</v>
      </c>
      <c r="L6" s="209">
        <v>480</v>
      </c>
      <c r="M6" s="209">
        <v>600</v>
      </c>
      <c r="N6" s="13"/>
      <c r="O6" s="14"/>
    </row>
    <row r="7" spans="1:16" x14ac:dyDescent="0.2">
      <c r="A7" s="267">
        <v>1</v>
      </c>
      <c r="B7" s="162" t="s">
        <v>167</v>
      </c>
      <c r="C7" s="92"/>
      <c r="D7" s="107" t="s">
        <v>168</v>
      </c>
      <c r="E7" s="107" t="s">
        <v>170</v>
      </c>
      <c r="F7" s="387">
        <v>240</v>
      </c>
      <c r="G7" s="387">
        <v>180</v>
      </c>
      <c r="H7" s="387">
        <v>180</v>
      </c>
      <c r="I7" s="387">
        <v>0</v>
      </c>
      <c r="J7" s="376"/>
      <c r="K7" s="377"/>
      <c r="L7" s="378"/>
      <c r="M7" s="379"/>
      <c r="N7" s="393">
        <f>M7+L7+K7+J7+I7+H7+G7+F7</f>
        <v>600</v>
      </c>
      <c r="O7" s="381" t="s">
        <v>219</v>
      </c>
      <c r="P7" s="156"/>
    </row>
    <row r="8" spans="1:16" x14ac:dyDescent="0.2">
      <c r="A8" s="268">
        <v>2</v>
      </c>
      <c r="B8" s="86" t="s">
        <v>169</v>
      </c>
      <c r="C8" s="56"/>
      <c r="D8" s="84" t="s">
        <v>25</v>
      </c>
      <c r="E8" s="84">
        <v>410</v>
      </c>
      <c r="F8" s="138">
        <v>240</v>
      </c>
      <c r="G8" s="138">
        <v>180</v>
      </c>
      <c r="H8" s="138">
        <v>0</v>
      </c>
      <c r="I8" s="138">
        <v>0</v>
      </c>
      <c r="J8" s="382"/>
      <c r="K8" s="383"/>
      <c r="L8" s="383"/>
      <c r="M8" s="384"/>
      <c r="N8" s="394">
        <f>M8+L8+K8+J8+I8+H8+G8+F8</f>
        <v>420</v>
      </c>
      <c r="O8" s="386" t="s">
        <v>220</v>
      </c>
      <c r="P8" s="263"/>
    </row>
    <row r="9" spans="1:16" x14ac:dyDescent="0.2">
      <c r="A9" s="269">
        <v>3</v>
      </c>
      <c r="B9" s="86"/>
      <c r="C9" s="56"/>
      <c r="D9" s="89"/>
      <c r="E9" s="89"/>
      <c r="F9" s="210"/>
      <c r="G9" s="210"/>
      <c r="H9" s="210"/>
      <c r="I9" s="210"/>
      <c r="J9" s="210"/>
      <c r="K9" s="23"/>
      <c r="L9" s="57"/>
      <c r="M9" s="58"/>
      <c r="N9" s="395">
        <f>M9+L9+K9+J9+I9+H9+G9+F9</f>
        <v>0</v>
      </c>
      <c r="O9" s="93"/>
      <c r="P9" s="156"/>
    </row>
    <row r="10" spans="1:16" x14ac:dyDescent="0.2">
      <c r="A10" s="268">
        <v>4</v>
      </c>
      <c r="B10" s="86"/>
      <c r="C10" s="56"/>
      <c r="D10" s="89"/>
      <c r="E10" s="89"/>
      <c r="F10" s="17"/>
      <c r="G10" s="17"/>
      <c r="H10" s="17"/>
      <c r="I10" s="17"/>
      <c r="J10" s="17"/>
      <c r="K10" s="16"/>
      <c r="L10" s="17"/>
      <c r="M10" s="18"/>
      <c r="N10" s="396">
        <f>M10+L10+K10+J10+I10+H10+G10+F10</f>
        <v>0</v>
      </c>
      <c r="O10" s="93"/>
      <c r="P10" s="156"/>
    </row>
    <row r="11" spans="1:16" x14ac:dyDescent="0.2">
      <c r="A11" s="268">
        <v>5</v>
      </c>
      <c r="B11" s="86"/>
      <c r="C11" s="56"/>
      <c r="D11" s="89"/>
      <c r="E11" s="89"/>
      <c r="F11" s="17"/>
      <c r="G11" s="17"/>
      <c r="H11" s="17"/>
      <c r="I11" s="17"/>
      <c r="J11" s="17"/>
      <c r="K11" s="20"/>
      <c r="L11" s="21"/>
      <c r="M11" s="22"/>
      <c r="N11" s="395">
        <f>M11+L11+K11+J11+I11+H11+G11+F11</f>
        <v>0</v>
      </c>
      <c r="O11" s="93"/>
      <c r="P11" s="156"/>
    </row>
    <row r="12" spans="1:16" x14ac:dyDescent="0.2">
      <c r="A12" s="269">
        <v>6</v>
      </c>
      <c r="B12" s="56"/>
      <c r="C12" s="56"/>
      <c r="D12" s="15"/>
      <c r="E12" s="15"/>
      <c r="F12" s="17"/>
      <c r="G12" s="17"/>
      <c r="H12" s="17"/>
      <c r="I12" s="17"/>
      <c r="J12" s="17"/>
      <c r="K12" s="20"/>
      <c r="L12" s="21"/>
      <c r="M12" s="22"/>
      <c r="N12" s="396">
        <f t="shared" ref="N12:N16" si="0">M12+L12+K12+J12+I12+H12+G12+F12</f>
        <v>0</v>
      </c>
      <c r="O12" s="93"/>
      <c r="P12" s="156"/>
    </row>
    <row r="13" spans="1:16" x14ac:dyDescent="0.2">
      <c r="A13" s="268">
        <v>7</v>
      </c>
      <c r="B13" s="56"/>
      <c r="C13" s="56"/>
      <c r="D13" s="15"/>
      <c r="E13" s="15"/>
      <c r="F13" s="17"/>
      <c r="G13" s="17"/>
      <c r="H13" s="17"/>
      <c r="I13" s="17"/>
      <c r="J13" s="17"/>
      <c r="K13" s="20"/>
      <c r="L13" s="21"/>
      <c r="M13" s="22"/>
      <c r="N13" s="395">
        <f t="shared" si="0"/>
        <v>0</v>
      </c>
      <c r="O13" s="93"/>
      <c r="P13" s="156"/>
    </row>
    <row r="14" spans="1:16" x14ac:dyDescent="0.2">
      <c r="A14" s="268">
        <v>8</v>
      </c>
      <c r="B14" s="264"/>
      <c r="C14" s="264"/>
      <c r="D14" s="266"/>
      <c r="E14" s="266"/>
      <c r="F14" s="17"/>
      <c r="G14" s="152"/>
      <c r="H14" s="17"/>
      <c r="I14" s="17"/>
      <c r="J14" s="17"/>
      <c r="K14" s="20"/>
      <c r="L14" s="21"/>
      <c r="M14" s="22"/>
      <c r="N14" s="396">
        <f t="shared" si="0"/>
        <v>0</v>
      </c>
      <c r="O14" s="93"/>
      <c r="P14" s="156"/>
    </row>
    <row r="15" spans="1:16" x14ac:dyDescent="0.2">
      <c r="A15" s="269">
        <v>9</v>
      </c>
      <c r="B15" s="172"/>
      <c r="C15" s="265"/>
      <c r="D15" s="89"/>
      <c r="E15" s="89"/>
      <c r="F15" s="17"/>
      <c r="G15" s="17"/>
      <c r="H15" s="17"/>
      <c r="I15" s="17"/>
      <c r="J15" s="17"/>
      <c r="K15" s="20"/>
      <c r="L15" s="21"/>
      <c r="M15" s="22"/>
      <c r="N15" s="395">
        <f t="shared" si="0"/>
        <v>0</v>
      </c>
      <c r="O15" s="93"/>
      <c r="P15" s="156"/>
    </row>
    <row r="16" spans="1:16" x14ac:dyDescent="0.2">
      <c r="A16" s="268">
        <v>10</v>
      </c>
      <c r="B16" s="86"/>
      <c r="C16" s="91"/>
      <c r="D16" s="91"/>
      <c r="E16" s="90"/>
      <c r="F16" s="17"/>
      <c r="G16" s="17"/>
      <c r="H16" s="17"/>
      <c r="I16" s="17"/>
      <c r="J16" s="17"/>
      <c r="K16" s="16"/>
      <c r="L16" s="17"/>
      <c r="M16" s="18"/>
      <c r="N16" s="396">
        <f t="shared" si="0"/>
        <v>0</v>
      </c>
      <c r="O16" s="93"/>
      <c r="P16" s="156"/>
    </row>
    <row r="17" spans="1:16" x14ac:dyDescent="0.2">
      <c r="A17" s="94"/>
      <c r="B17" s="392" t="s">
        <v>20</v>
      </c>
      <c r="C17" s="24"/>
      <c r="D17" s="15"/>
      <c r="E17" s="15"/>
      <c r="F17" s="388">
        <v>2</v>
      </c>
      <c r="G17" s="388">
        <v>2</v>
      </c>
      <c r="H17" s="388">
        <v>1</v>
      </c>
      <c r="I17" s="389">
        <v>0</v>
      </c>
      <c r="J17" s="17"/>
      <c r="K17" s="16"/>
      <c r="L17" s="25"/>
      <c r="M17" s="18"/>
      <c r="N17" s="19"/>
      <c r="O17" s="93"/>
      <c r="P17" s="156"/>
    </row>
    <row r="18" spans="1:16" ht="15.75" thickBot="1" x14ac:dyDescent="0.25">
      <c r="A18" s="95"/>
      <c r="B18" s="96"/>
      <c r="C18" s="96"/>
      <c r="D18" s="97"/>
      <c r="E18" s="98"/>
      <c r="F18" s="390">
        <v>2</v>
      </c>
      <c r="G18" s="390">
        <v>2</v>
      </c>
      <c r="H18" s="390">
        <v>0</v>
      </c>
      <c r="I18" s="391">
        <v>0</v>
      </c>
      <c r="J18" s="99"/>
      <c r="K18" s="100"/>
      <c r="L18" s="101"/>
      <c r="M18" s="102"/>
      <c r="N18" s="103"/>
      <c r="O18" s="104"/>
      <c r="P18" s="156"/>
    </row>
    <row r="21" spans="1:16" x14ac:dyDescent="0.2">
      <c r="A21" s="527" t="s">
        <v>101</v>
      </c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</row>
    <row r="22" spans="1:16" ht="15.75" thickBot="1" x14ac:dyDescent="0.25">
      <c r="A22" s="401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</row>
    <row r="23" spans="1:16" ht="15.75" thickBot="1" x14ac:dyDescent="0.25">
      <c r="A23" s="405"/>
      <c r="B23" s="125"/>
      <c r="C23" s="125"/>
      <c r="D23" s="125"/>
      <c r="E23" s="125"/>
      <c r="F23" s="397" t="s">
        <v>1</v>
      </c>
      <c r="G23" s="397" t="s">
        <v>2</v>
      </c>
      <c r="H23" s="397" t="s">
        <v>3</v>
      </c>
      <c r="I23" s="397" t="s">
        <v>4</v>
      </c>
      <c r="J23" s="397" t="s">
        <v>5</v>
      </c>
      <c r="K23" s="130" t="s">
        <v>6</v>
      </c>
      <c r="L23" s="130" t="s">
        <v>6</v>
      </c>
      <c r="M23" s="130" t="s">
        <v>6</v>
      </c>
      <c r="N23" s="398" t="s">
        <v>7</v>
      </c>
      <c r="O23" s="130" t="s">
        <v>8</v>
      </c>
    </row>
    <row r="24" spans="1:16" ht="15.75" thickBot="1" x14ac:dyDescent="0.25">
      <c r="A24" s="143"/>
      <c r="B24" s="402" t="s">
        <v>9</v>
      </c>
      <c r="C24" s="402" t="s">
        <v>10</v>
      </c>
      <c r="D24" s="403" t="s">
        <v>11</v>
      </c>
      <c r="E24" s="404" t="s">
        <v>12</v>
      </c>
      <c r="F24" s="399" t="s">
        <v>13</v>
      </c>
      <c r="G24" s="399" t="s">
        <v>13</v>
      </c>
      <c r="H24" s="399" t="s">
        <v>13</v>
      </c>
      <c r="I24" s="399" t="s">
        <v>13</v>
      </c>
      <c r="J24" s="399" t="s">
        <v>13</v>
      </c>
      <c r="K24" s="142">
        <v>1</v>
      </c>
      <c r="L24" s="142">
        <v>2</v>
      </c>
      <c r="M24" s="142">
        <v>3</v>
      </c>
      <c r="N24" s="400" t="s">
        <v>13</v>
      </c>
      <c r="O24" s="123"/>
    </row>
    <row r="25" spans="1:16" ht="15.75" thickBot="1" x14ac:dyDescent="0.25">
      <c r="A25" s="406"/>
      <c r="B25" s="144"/>
      <c r="C25" s="144"/>
      <c r="D25" s="144"/>
      <c r="E25" s="144"/>
      <c r="F25" s="407">
        <v>240</v>
      </c>
      <c r="G25" s="407">
        <v>180</v>
      </c>
      <c r="H25" s="407">
        <v>180</v>
      </c>
      <c r="I25" s="407">
        <v>180</v>
      </c>
      <c r="J25" s="407">
        <v>240</v>
      </c>
      <c r="K25" s="408">
        <v>360</v>
      </c>
      <c r="L25" s="408">
        <v>480</v>
      </c>
      <c r="M25" s="408">
        <v>600</v>
      </c>
      <c r="N25" s="409"/>
      <c r="O25" s="410"/>
    </row>
    <row r="26" spans="1:16" x14ac:dyDescent="0.2">
      <c r="A26" s="267">
        <v>1</v>
      </c>
      <c r="B26" s="162"/>
      <c r="C26" s="162"/>
      <c r="D26" s="107"/>
      <c r="E26" s="107"/>
      <c r="F26" s="376"/>
      <c r="G26" s="376"/>
      <c r="H26" s="376"/>
      <c r="I26" s="376"/>
      <c r="J26" s="376"/>
      <c r="K26" s="377"/>
      <c r="L26" s="378"/>
      <c r="M26" s="379"/>
      <c r="N26" s="380">
        <f>M26+L26+K26+J26+I26+H26+G26+F26</f>
        <v>0</v>
      </c>
      <c r="O26" s="411"/>
    </row>
    <row r="27" spans="1:16" x14ac:dyDescent="0.2">
      <c r="A27" s="268">
        <v>2</v>
      </c>
      <c r="B27" s="86"/>
      <c r="C27" s="88"/>
      <c r="D27" s="88"/>
      <c r="E27" s="412"/>
      <c r="F27" s="382"/>
      <c r="G27" s="382"/>
      <c r="H27" s="382"/>
      <c r="I27" s="382"/>
      <c r="J27" s="382"/>
      <c r="K27" s="383"/>
      <c r="L27" s="383"/>
      <c r="M27" s="384"/>
      <c r="N27" s="385">
        <f>M27+L27+K27+J27+I27+H27+G27+F27</f>
        <v>0</v>
      </c>
      <c r="O27" s="413"/>
    </row>
    <row r="28" spans="1:16" x14ac:dyDescent="0.2">
      <c r="A28" s="269">
        <v>3</v>
      </c>
      <c r="B28" s="86"/>
      <c r="C28" s="86"/>
      <c r="D28" s="84"/>
      <c r="E28" s="84"/>
      <c r="F28" s="414"/>
      <c r="G28" s="414"/>
      <c r="H28" s="414"/>
      <c r="I28" s="414"/>
      <c r="J28" s="414"/>
      <c r="K28" s="415"/>
      <c r="L28" s="416"/>
      <c r="M28" s="417"/>
      <c r="N28" s="385">
        <f t="shared" ref="N28:N35" si="1">M28+L28+K28+J28+I28+H28+G28+F28</f>
        <v>0</v>
      </c>
      <c r="O28" s="413"/>
    </row>
    <row r="29" spans="1:16" x14ac:dyDescent="0.2">
      <c r="A29" s="268">
        <v>4</v>
      </c>
      <c r="B29" s="86"/>
      <c r="C29" s="86"/>
      <c r="D29" s="84"/>
      <c r="E29" s="84"/>
      <c r="F29" s="383"/>
      <c r="G29" s="383"/>
      <c r="H29" s="383"/>
      <c r="I29" s="383"/>
      <c r="J29" s="383"/>
      <c r="K29" s="418"/>
      <c r="L29" s="383"/>
      <c r="M29" s="384"/>
      <c r="N29" s="385">
        <f t="shared" si="1"/>
        <v>0</v>
      </c>
      <c r="O29" s="413"/>
    </row>
    <row r="30" spans="1:16" x14ac:dyDescent="0.2">
      <c r="A30" s="268">
        <v>5</v>
      </c>
      <c r="B30" s="86"/>
      <c r="C30" s="86"/>
      <c r="D30" s="419"/>
      <c r="E30" s="419"/>
      <c r="F30" s="383"/>
      <c r="G30" s="383"/>
      <c r="H30" s="383"/>
      <c r="I30" s="383"/>
      <c r="J30" s="383"/>
      <c r="K30" s="420"/>
      <c r="L30" s="421"/>
      <c r="M30" s="422"/>
      <c r="N30" s="385">
        <f t="shared" si="1"/>
        <v>0</v>
      </c>
      <c r="O30" s="413"/>
    </row>
    <row r="31" spans="1:16" x14ac:dyDescent="0.2">
      <c r="A31" s="269">
        <v>6</v>
      </c>
      <c r="B31" s="86"/>
      <c r="C31" s="86"/>
      <c r="D31" s="419"/>
      <c r="E31" s="419"/>
      <c r="F31" s="383"/>
      <c r="G31" s="383"/>
      <c r="H31" s="383"/>
      <c r="I31" s="383"/>
      <c r="J31" s="383"/>
      <c r="K31" s="420"/>
      <c r="L31" s="421"/>
      <c r="M31" s="422"/>
      <c r="N31" s="385">
        <f t="shared" si="1"/>
        <v>0</v>
      </c>
      <c r="O31" s="413"/>
    </row>
    <row r="32" spans="1:16" x14ac:dyDescent="0.2">
      <c r="A32" s="268">
        <v>7</v>
      </c>
      <c r="B32" s="86"/>
      <c r="C32" s="86"/>
      <c r="D32" s="419"/>
      <c r="E32" s="419"/>
      <c r="F32" s="383"/>
      <c r="G32" s="383"/>
      <c r="H32" s="383"/>
      <c r="I32" s="383"/>
      <c r="J32" s="383"/>
      <c r="K32" s="420"/>
      <c r="L32" s="421"/>
      <c r="M32" s="422"/>
      <c r="N32" s="385">
        <f t="shared" si="1"/>
        <v>0</v>
      </c>
      <c r="O32" s="413"/>
    </row>
    <row r="33" spans="1:15" x14ac:dyDescent="0.2">
      <c r="A33" s="268">
        <v>8</v>
      </c>
      <c r="B33" s="423"/>
      <c r="C33" s="423"/>
      <c r="D33" s="424"/>
      <c r="E33" s="424"/>
      <c r="F33" s="383"/>
      <c r="G33" s="425"/>
      <c r="H33" s="383"/>
      <c r="I33" s="383"/>
      <c r="J33" s="383"/>
      <c r="K33" s="420"/>
      <c r="L33" s="421"/>
      <c r="M33" s="422"/>
      <c r="N33" s="385">
        <f t="shared" si="1"/>
        <v>0</v>
      </c>
      <c r="O33" s="413"/>
    </row>
    <row r="34" spans="1:15" x14ac:dyDescent="0.2">
      <c r="A34" s="269">
        <v>9</v>
      </c>
      <c r="B34" s="172"/>
      <c r="C34" s="172"/>
      <c r="D34" s="84"/>
      <c r="E34" s="84"/>
      <c r="F34" s="383"/>
      <c r="G34" s="383"/>
      <c r="H34" s="383"/>
      <c r="I34" s="383"/>
      <c r="J34" s="383"/>
      <c r="K34" s="420"/>
      <c r="L34" s="421"/>
      <c r="M34" s="422"/>
      <c r="N34" s="385">
        <f t="shared" si="1"/>
        <v>0</v>
      </c>
      <c r="O34" s="413"/>
    </row>
    <row r="35" spans="1:15" x14ac:dyDescent="0.2">
      <c r="A35" s="268">
        <v>10</v>
      </c>
      <c r="B35" s="86"/>
      <c r="C35" s="88"/>
      <c r="D35" s="88"/>
      <c r="E35" s="412"/>
      <c r="F35" s="383"/>
      <c r="G35" s="383"/>
      <c r="H35" s="383"/>
      <c r="I35" s="383"/>
      <c r="J35" s="383"/>
      <c r="K35" s="418"/>
      <c r="L35" s="383"/>
      <c r="M35" s="384"/>
      <c r="N35" s="385">
        <f t="shared" si="1"/>
        <v>0</v>
      </c>
      <c r="O35" s="413"/>
    </row>
    <row r="36" spans="1:15" x14ac:dyDescent="0.2">
      <c r="A36" s="426"/>
      <c r="B36" s="392" t="s">
        <v>20</v>
      </c>
      <c r="C36" s="392"/>
      <c r="D36" s="419"/>
      <c r="E36" s="419"/>
      <c r="F36" s="427"/>
      <c r="G36" s="427"/>
      <c r="H36" s="427"/>
      <c r="I36" s="383"/>
      <c r="J36" s="383"/>
      <c r="K36" s="418"/>
      <c r="L36" s="428"/>
      <c r="M36" s="384"/>
      <c r="N36" s="429"/>
      <c r="O36" s="413"/>
    </row>
    <row r="37" spans="1:15" ht="15.75" thickBot="1" x14ac:dyDescent="0.25">
      <c r="A37" s="95"/>
      <c r="B37" s="96"/>
      <c r="C37" s="96"/>
      <c r="D37" s="97"/>
      <c r="E37" s="98"/>
      <c r="F37" s="211"/>
      <c r="G37" s="211"/>
      <c r="H37" s="211"/>
      <c r="I37" s="99"/>
      <c r="J37" s="99"/>
      <c r="K37" s="100"/>
      <c r="L37" s="101"/>
      <c r="M37" s="102"/>
      <c r="N37" s="103"/>
      <c r="O37" s="104"/>
    </row>
  </sheetData>
  <mergeCells count="3">
    <mergeCell ref="A1:O1"/>
    <mergeCell ref="A2:O2"/>
    <mergeCell ref="A21:O21"/>
  </mergeCells>
  <conditionalFormatting sqref="F7:J18 N8:N16">
    <cfRule type="cellIs" dxfId="28" priority="220" stopIfTrue="1" operator="equal">
      <formula>$F$6</formula>
    </cfRule>
  </conditionalFormatting>
  <conditionalFormatting sqref="G7:J18">
    <cfRule type="cellIs" dxfId="27" priority="219" stopIfTrue="1" operator="equal">
      <formula>$G$6</formula>
    </cfRule>
  </conditionalFormatting>
  <conditionalFormatting sqref="H7:H18">
    <cfRule type="cellIs" dxfId="26" priority="218" stopIfTrue="1" operator="equal">
      <formula>$H$6</formula>
    </cfRule>
  </conditionalFormatting>
  <conditionalFormatting sqref="I7:I18">
    <cfRule type="cellIs" dxfId="25" priority="217" stopIfTrue="1" operator="equal">
      <formula>$I$6</formula>
    </cfRule>
  </conditionalFormatting>
  <conditionalFormatting sqref="J7:J18">
    <cfRule type="cellIs" dxfId="24" priority="216" stopIfTrue="1" operator="equal">
      <formula>$J$6</formula>
    </cfRule>
  </conditionalFormatting>
  <conditionalFormatting sqref="F7:F18 G7:H8 N8:N16">
    <cfRule type="cellIs" dxfId="23" priority="213" stopIfTrue="1" operator="equal">
      <formula>$F$6</formula>
    </cfRule>
  </conditionalFormatting>
  <conditionalFormatting sqref="G7:J18">
    <cfRule type="cellIs" dxfId="22" priority="212" stopIfTrue="1" operator="equal">
      <formula>$G$6</formula>
    </cfRule>
  </conditionalFormatting>
  <conditionalFormatting sqref="H7:H18">
    <cfRule type="cellIs" dxfId="21" priority="211" stopIfTrue="1" operator="equal">
      <formula>$H$6</formula>
    </cfRule>
  </conditionalFormatting>
  <conditionalFormatting sqref="I7:I18">
    <cfRule type="cellIs" dxfId="20" priority="210" stopIfTrue="1" operator="equal">
      <formula>$I$6</formula>
    </cfRule>
  </conditionalFormatting>
  <conditionalFormatting sqref="J7:J18">
    <cfRule type="cellIs" dxfId="19" priority="209" stopIfTrue="1" operator="equal">
      <formula>$J$6</formula>
    </cfRule>
  </conditionalFormatting>
  <conditionalFormatting sqref="K7:K18">
    <cfRule type="cellIs" dxfId="18" priority="208" stopIfTrue="1" operator="equal">
      <formula>$K$6</formula>
    </cfRule>
  </conditionalFormatting>
  <conditionalFormatting sqref="L7:L18">
    <cfRule type="cellIs" dxfId="17" priority="207" stopIfTrue="1" operator="equal">
      <formula>$L$6</formula>
    </cfRule>
  </conditionalFormatting>
  <conditionalFormatting sqref="M7:M18">
    <cfRule type="cellIs" dxfId="16" priority="204" stopIfTrue="1" operator="equal">
      <formula>$M$6</formula>
    </cfRule>
  </conditionalFormatting>
  <conditionalFormatting sqref="F26:J37 N27:N35">
    <cfRule type="cellIs" dxfId="15" priority="18" stopIfTrue="1" operator="equal">
      <formula>$F$6</formula>
    </cfRule>
  </conditionalFormatting>
  <conditionalFormatting sqref="G26:J37">
    <cfRule type="cellIs" dxfId="14" priority="17" stopIfTrue="1" operator="equal">
      <formula>$G$6</formula>
    </cfRule>
  </conditionalFormatting>
  <conditionalFormatting sqref="H26:H37">
    <cfRule type="cellIs" dxfId="13" priority="16" stopIfTrue="1" operator="equal">
      <formula>$H$6</formula>
    </cfRule>
  </conditionalFormatting>
  <conditionalFormatting sqref="I26:I37">
    <cfRule type="cellIs" dxfId="12" priority="15" stopIfTrue="1" operator="equal">
      <formula>$I$6</formula>
    </cfRule>
  </conditionalFormatting>
  <conditionalFormatting sqref="J26:J37">
    <cfRule type="cellIs" dxfId="11" priority="14" stopIfTrue="1" operator="equal">
      <formula>$J$6</formula>
    </cfRule>
  </conditionalFormatting>
  <conditionalFormatting sqref="F26:F37 G26:H27 N27:N35">
    <cfRule type="cellIs" dxfId="10" priority="13" stopIfTrue="1" operator="equal">
      <formula>$F$6</formula>
    </cfRule>
  </conditionalFormatting>
  <conditionalFormatting sqref="G26:J37">
    <cfRule type="cellIs" dxfId="9" priority="12" stopIfTrue="1" operator="equal">
      <formula>$G$6</formula>
    </cfRule>
  </conditionalFormatting>
  <conditionalFormatting sqref="H26:H37">
    <cfRule type="cellIs" dxfId="8" priority="11" stopIfTrue="1" operator="equal">
      <formula>$H$6</formula>
    </cfRule>
  </conditionalFormatting>
  <conditionalFormatting sqref="I26:I37">
    <cfRule type="cellIs" dxfId="7" priority="10" stopIfTrue="1" operator="equal">
      <formula>$I$6</formula>
    </cfRule>
  </conditionalFormatting>
  <conditionalFormatting sqref="J26:J37">
    <cfRule type="cellIs" dxfId="6" priority="9" stopIfTrue="1" operator="equal">
      <formula>$J$6</formula>
    </cfRule>
  </conditionalFormatting>
  <conditionalFormatting sqref="K26:K37">
    <cfRule type="cellIs" dxfId="5" priority="8" stopIfTrue="1" operator="equal">
      <formula>$K$6</formula>
    </cfRule>
  </conditionalFormatting>
  <conditionalFormatting sqref="L26:L37">
    <cfRule type="cellIs" dxfId="4" priority="7" stopIfTrue="1" operator="equal">
      <formula>$L$6</formula>
    </cfRule>
  </conditionalFormatting>
  <conditionalFormatting sqref="M26:M37">
    <cfRule type="cellIs" dxfId="3" priority="6" stopIfTrue="1" operator="equal">
      <formula>$M$6</formula>
    </cfRule>
  </conditionalFormatting>
  <conditionalFormatting sqref="O7">
    <cfRule type="cellIs" dxfId="2" priority="2" stopIfTrue="1" operator="equal">
      <formula>$L$6</formula>
    </cfRule>
  </conditionalFormatting>
  <pageMargins left="0.35" right="0.09" top="7.0000000000000007E-2" bottom="7.0000000000000007E-2" header="0.06" footer="0.09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8"/>
  <sheetViews>
    <sheetView topLeftCell="B1" workbookViewId="0" xr3:uid="{51F8DEE0-4D01-5F28-A812-FC0BD7CAC4A5}">
      <selection activeCell="X44" sqref="X44"/>
    </sheetView>
  </sheetViews>
  <sheetFormatPr defaultRowHeight="15" x14ac:dyDescent="0.2"/>
  <cols>
    <col min="1" max="1" width="6.05078125" hidden="1" customWidth="1"/>
    <col min="2" max="2" width="4.03515625" customWidth="1"/>
    <col min="3" max="4" width="6.45703125" customWidth="1"/>
  </cols>
  <sheetData>
    <row r="1" spans="2:21" ht="22.5" x14ac:dyDescent="0.25">
      <c r="C1" s="62" t="s">
        <v>28</v>
      </c>
      <c r="D1" s="63"/>
      <c r="G1" s="64"/>
      <c r="H1" s="64"/>
      <c r="I1" s="64"/>
      <c r="J1" s="64"/>
      <c r="K1" s="64"/>
      <c r="L1" s="64"/>
      <c r="M1" s="64"/>
      <c r="N1" s="64"/>
      <c r="O1" s="64"/>
      <c r="P1" s="65"/>
      <c r="Q1" s="562" t="str">
        <f>'[1]1 general Data'!$F$11</f>
        <v>09.04.2017</v>
      </c>
      <c r="R1" s="562"/>
      <c r="S1" s="562"/>
      <c r="T1" s="562"/>
      <c r="U1" s="562"/>
    </row>
    <row r="2" spans="2:21" ht="31.5" x14ac:dyDescent="0.3">
      <c r="C2" s="66"/>
      <c r="D2" s="66"/>
      <c r="E2" s="342" t="str">
        <f>'[1]1 general Data'!$F$7</f>
        <v>ROU 1</v>
      </c>
      <c r="F2" s="563" t="str">
        <f>'[1]1 general Data'!$F$9</f>
        <v>Harghita Cup</v>
      </c>
      <c r="G2" s="563"/>
      <c r="H2" s="563"/>
      <c r="I2" s="563"/>
      <c r="J2" s="563"/>
      <c r="K2" s="563"/>
      <c r="L2" s="563"/>
      <c r="M2" s="563"/>
      <c r="N2" s="563"/>
      <c r="O2" s="563"/>
      <c r="P2" s="343"/>
      <c r="R2" s="343"/>
      <c r="S2" s="343"/>
      <c r="U2" s="67"/>
    </row>
    <row r="3" spans="2:21" ht="31.5" x14ac:dyDescent="0.2">
      <c r="C3" s="66"/>
      <c r="D3" s="66"/>
      <c r="F3" s="564" t="e">
        <f>'[1]1 general Data'!$F$13&amp;" / "&amp;'[1]1 general Data'!$F$14</f>
        <v>#REF!</v>
      </c>
      <c r="G3" s="564"/>
      <c r="H3" s="564"/>
      <c r="I3" s="564"/>
      <c r="J3" s="564"/>
      <c r="K3" s="564"/>
      <c r="L3" s="564"/>
      <c r="M3" s="564"/>
      <c r="N3" s="564"/>
      <c r="O3" s="564"/>
      <c r="P3" s="173"/>
      <c r="Q3" s="68"/>
      <c r="R3" s="173"/>
      <c r="S3" s="173"/>
      <c r="T3" s="68"/>
      <c r="U3" s="69"/>
    </row>
    <row r="4" spans="2:21" ht="15.75" thickBot="1" x14ac:dyDescent="0.25">
      <c r="C4" s="70"/>
      <c r="D4" s="70"/>
      <c r="M4" s="71"/>
      <c r="P4" s="65"/>
      <c r="Q4" s="68"/>
      <c r="R4" s="68"/>
      <c r="S4" s="68"/>
      <c r="T4" s="68"/>
      <c r="U4" s="69"/>
    </row>
    <row r="5" spans="2:21" ht="15.75" customHeight="1" thickTop="1" x14ac:dyDescent="0.2">
      <c r="B5" s="77"/>
      <c r="C5" s="565" t="s">
        <v>29</v>
      </c>
      <c r="D5" s="566"/>
      <c r="E5" s="567" t="s">
        <v>30</v>
      </c>
      <c r="F5" s="541" t="s">
        <v>31</v>
      </c>
      <c r="G5" s="541" t="s">
        <v>32</v>
      </c>
      <c r="H5" s="541" t="s">
        <v>33</v>
      </c>
      <c r="I5" s="541" t="s">
        <v>34</v>
      </c>
      <c r="J5" s="551" t="s">
        <v>88</v>
      </c>
      <c r="K5" s="553" t="s">
        <v>35</v>
      </c>
      <c r="L5" s="554"/>
      <c r="M5" s="554"/>
      <c r="N5" s="554"/>
      <c r="O5" s="555"/>
      <c r="P5" s="556" t="s">
        <v>36</v>
      </c>
      <c r="Q5" s="558" t="s">
        <v>41</v>
      </c>
      <c r="R5" s="560" t="s">
        <v>37</v>
      </c>
      <c r="S5" s="541" t="s">
        <v>38</v>
      </c>
      <c r="T5" s="543" t="s">
        <v>39</v>
      </c>
      <c r="U5" s="545" t="s">
        <v>40</v>
      </c>
    </row>
    <row r="6" spans="2:21" x14ac:dyDescent="0.2">
      <c r="B6" s="77"/>
      <c r="C6" s="72" t="s">
        <v>40</v>
      </c>
      <c r="D6" s="73" t="s">
        <v>42</v>
      </c>
      <c r="E6" s="568"/>
      <c r="F6" s="542"/>
      <c r="G6" s="542"/>
      <c r="H6" s="542"/>
      <c r="I6" s="542"/>
      <c r="J6" s="552"/>
      <c r="K6" s="215">
        <v>1</v>
      </c>
      <c r="L6" s="74">
        <v>2</v>
      </c>
      <c r="M6" s="74">
        <v>3</v>
      </c>
      <c r="N6" s="74">
        <v>4</v>
      </c>
      <c r="O6" s="216">
        <v>5</v>
      </c>
      <c r="P6" s="557"/>
      <c r="Q6" s="559"/>
      <c r="R6" s="561"/>
      <c r="S6" s="542"/>
      <c r="T6" s="544"/>
      <c r="U6" s="546"/>
    </row>
    <row r="7" spans="2:21" ht="15.75" thickBot="1" x14ac:dyDescent="0.25">
      <c r="B7" s="77"/>
      <c r="C7" s="75"/>
      <c r="D7" s="76"/>
      <c r="E7" s="217"/>
      <c r="F7" s="218"/>
      <c r="G7" s="218"/>
      <c r="H7" s="218"/>
      <c r="I7" s="547" t="s">
        <v>43</v>
      </c>
      <c r="J7" s="548"/>
      <c r="K7" s="219">
        <v>120</v>
      </c>
      <c r="L7" s="220">
        <v>120</v>
      </c>
      <c r="M7" s="220">
        <v>120</v>
      </c>
      <c r="N7" s="220">
        <v>120</v>
      </c>
      <c r="O7" s="221">
        <v>120</v>
      </c>
      <c r="P7" s="222">
        <f>IF(SUM(K7:O7)&gt;450,SUM(K7:O7),450)</f>
        <v>600</v>
      </c>
      <c r="Q7" s="223" t="s">
        <v>89</v>
      </c>
      <c r="R7" s="224" t="e">
        <f>'[1]1 general Data'!$H$35</f>
        <v>#REF!</v>
      </c>
      <c r="S7" s="225" t="e">
        <f>'[1]1 general Data'!$H$36</f>
        <v>#REF!</v>
      </c>
      <c r="T7" s="220" t="e">
        <f>'[1]1 general Data'!$H$37</f>
        <v>#REF!</v>
      </c>
      <c r="U7" s="226"/>
    </row>
    <row r="8" spans="2:21" x14ac:dyDescent="0.2">
      <c r="C8" s="313">
        <v>1</v>
      </c>
      <c r="D8" s="78" t="str">
        <f t="shared" ref="D8:D29" si="0">IF(AG8=1,AH7+AG8,"")</f>
        <v/>
      </c>
      <c r="E8" s="314" t="s">
        <v>83</v>
      </c>
      <c r="F8" s="315" t="s">
        <v>46</v>
      </c>
      <c r="G8" s="316" t="s">
        <v>18</v>
      </c>
      <c r="H8" s="316">
        <v>2361</v>
      </c>
      <c r="I8" s="317"/>
      <c r="J8" s="318" t="s">
        <v>90</v>
      </c>
      <c r="K8" s="79">
        <v>120</v>
      </c>
      <c r="L8" s="81">
        <v>120</v>
      </c>
      <c r="M8" s="81">
        <v>120</v>
      </c>
      <c r="N8" s="81">
        <v>120</v>
      </c>
      <c r="O8" s="227">
        <v>120</v>
      </c>
      <c r="P8" s="80">
        <f>SUM(K8:O8)</f>
        <v>600</v>
      </c>
      <c r="Q8" s="228">
        <f t="shared" ref="Q8:Q21" si="1">+P8/IF($P$7&gt;450,$P$7,450)</f>
        <v>1</v>
      </c>
      <c r="R8" s="229">
        <v>190</v>
      </c>
      <c r="S8" s="79"/>
      <c r="T8" s="79"/>
      <c r="U8" s="230">
        <f t="shared" ref="U8:U21" si="2">+P8+R8+S8+T8</f>
        <v>790</v>
      </c>
    </row>
    <row r="9" spans="2:21" x14ac:dyDescent="0.2">
      <c r="C9" s="231">
        <v>12</v>
      </c>
      <c r="D9" s="319" t="str">
        <f t="shared" si="0"/>
        <v/>
      </c>
      <c r="E9" s="314" t="s">
        <v>84</v>
      </c>
      <c r="F9" s="315" t="s">
        <v>45</v>
      </c>
      <c r="G9" s="316" t="s">
        <v>18</v>
      </c>
      <c r="H9" s="320">
        <v>3279</v>
      </c>
      <c r="I9" s="321"/>
      <c r="J9" s="318" t="s">
        <v>90</v>
      </c>
      <c r="K9" s="79">
        <v>120</v>
      </c>
      <c r="L9" s="81">
        <v>76</v>
      </c>
      <c r="M9" s="81">
        <v>120</v>
      </c>
      <c r="N9" s="81">
        <v>86</v>
      </c>
      <c r="O9" s="227">
        <v>120</v>
      </c>
      <c r="P9" s="80">
        <f>SUM(K9:O9)</f>
        <v>522</v>
      </c>
      <c r="Q9" s="228">
        <f>+P9/IF($P$7&gt;450,$P$7,450)</f>
        <v>0.87</v>
      </c>
      <c r="R9" s="229"/>
      <c r="S9" s="79"/>
      <c r="T9" s="79"/>
      <c r="U9" s="230">
        <f>+P9+R9+S9+T9</f>
        <v>522</v>
      </c>
    </row>
    <row r="10" spans="2:21" x14ac:dyDescent="0.2">
      <c r="C10" s="231">
        <v>13</v>
      </c>
      <c r="D10" s="319" t="str">
        <f t="shared" si="0"/>
        <v/>
      </c>
      <c r="E10" s="314" t="s">
        <v>87</v>
      </c>
      <c r="F10" s="315" t="s">
        <v>54</v>
      </c>
      <c r="G10" s="316" t="s">
        <v>18</v>
      </c>
      <c r="H10" s="316">
        <v>3087</v>
      </c>
      <c r="I10" s="322"/>
      <c r="J10" s="318" t="s">
        <v>90</v>
      </c>
      <c r="K10" s="79">
        <v>120</v>
      </c>
      <c r="L10" s="81">
        <v>120</v>
      </c>
      <c r="M10" s="81">
        <v>120</v>
      </c>
      <c r="N10" s="81">
        <v>39</v>
      </c>
      <c r="O10" s="227">
        <v>120</v>
      </c>
      <c r="P10" s="80">
        <f>SUM(K10:O10)</f>
        <v>519</v>
      </c>
      <c r="Q10" s="228">
        <f t="shared" si="1"/>
        <v>0.86499999999999999</v>
      </c>
      <c r="R10" s="232"/>
      <c r="S10" s="79"/>
      <c r="T10" s="79"/>
      <c r="U10" s="230">
        <f t="shared" si="2"/>
        <v>519</v>
      </c>
    </row>
    <row r="11" spans="2:21" x14ac:dyDescent="0.2">
      <c r="C11" s="231">
        <v>14</v>
      </c>
      <c r="D11" s="319">
        <v>5</v>
      </c>
      <c r="E11" s="323" t="s">
        <v>186</v>
      </c>
      <c r="F11" s="324" t="s">
        <v>187</v>
      </c>
      <c r="G11" s="325" t="s">
        <v>18</v>
      </c>
      <c r="H11" s="325">
        <v>5184</v>
      </c>
      <c r="I11" s="325" t="s">
        <v>10</v>
      </c>
      <c r="J11" s="326" t="s">
        <v>91</v>
      </c>
      <c r="K11" s="79">
        <v>120</v>
      </c>
      <c r="L11" s="81">
        <v>96</v>
      </c>
      <c r="M11" s="81">
        <v>120</v>
      </c>
      <c r="N11" s="81">
        <v>62</v>
      </c>
      <c r="O11" s="227">
        <v>120</v>
      </c>
      <c r="P11" s="80">
        <f t="shared" ref="P11:P31" si="3">SUM(K11:O11)</f>
        <v>518</v>
      </c>
      <c r="Q11" s="228">
        <f t="shared" si="1"/>
        <v>0.86333333333333329</v>
      </c>
      <c r="R11" s="229"/>
      <c r="S11" s="79"/>
      <c r="T11" s="79"/>
      <c r="U11" s="230">
        <f t="shared" si="2"/>
        <v>518</v>
      </c>
    </row>
    <row r="12" spans="2:21" x14ac:dyDescent="0.2">
      <c r="C12" s="231">
        <v>4</v>
      </c>
      <c r="D12" s="319" t="str">
        <f t="shared" si="0"/>
        <v/>
      </c>
      <c r="E12" s="323" t="s">
        <v>188</v>
      </c>
      <c r="F12" s="324" t="s">
        <v>189</v>
      </c>
      <c r="G12" s="325" t="s">
        <v>18</v>
      </c>
      <c r="H12" s="325">
        <v>1909</v>
      </c>
      <c r="I12" s="325"/>
      <c r="J12" s="326"/>
      <c r="K12" s="79">
        <v>120</v>
      </c>
      <c r="L12" s="81">
        <v>120</v>
      </c>
      <c r="M12" s="81">
        <v>120</v>
      </c>
      <c r="N12" s="81">
        <v>120</v>
      </c>
      <c r="O12" s="227">
        <v>120</v>
      </c>
      <c r="P12" s="80">
        <f t="shared" si="3"/>
        <v>600</v>
      </c>
      <c r="Q12" s="228">
        <f t="shared" si="1"/>
        <v>1</v>
      </c>
      <c r="R12" s="229">
        <v>86</v>
      </c>
      <c r="S12" s="79"/>
      <c r="T12" s="79"/>
      <c r="U12" s="230">
        <f t="shared" si="2"/>
        <v>686</v>
      </c>
    </row>
    <row r="13" spans="2:21" x14ac:dyDescent="0.2">
      <c r="C13" s="231">
        <v>5</v>
      </c>
      <c r="D13" s="319">
        <v>2</v>
      </c>
      <c r="E13" s="327" t="s">
        <v>162</v>
      </c>
      <c r="F13" s="328" t="s">
        <v>163</v>
      </c>
      <c r="G13" s="316" t="s">
        <v>152</v>
      </c>
      <c r="H13" s="316">
        <v>1230</v>
      </c>
      <c r="I13" s="329" t="s">
        <v>10</v>
      </c>
      <c r="J13" s="318" t="s">
        <v>93</v>
      </c>
      <c r="K13" s="79">
        <v>120</v>
      </c>
      <c r="L13" s="81">
        <v>120</v>
      </c>
      <c r="M13" s="81">
        <v>120</v>
      </c>
      <c r="N13" s="81">
        <v>120</v>
      </c>
      <c r="O13" s="227">
        <v>120</v>
      </c>
      <c r="P13" s="80">
        <f t="shared" si="3"/>
        <v>600</v>
      </c>
      <c r="Q13" s="228">
        <f t="shared" si="1"/>
        <v>1</v>
      </c>
      <c r="R13" s="233">
        <v>63</v>
      </c>
      <c r="S13" s="79"/>
      <c r="T13" s="79"/>
      <c r="U13" s="230">
        <f t="shared" si="2"/>
        <v>663</v>
      </c>
    </row>
    <row r="14" spans="2:21" x14ac:dyDescent="0.2">
      <c r="C14" s="231">
        <v>7</v>
      </c>
      <c r="D14" s="319" t="str">
        <f t="shared" si="0"/>
        <v/>
      </c>
      <c r="E14" s="323" t="s">
        <v>162</v>
      </c>
      <c r="F14" s="330" t="s">
        <v>164</v>
      </c>
      <c r="G14" s="325" t="s">
        <v>152</v>
      </c>
      <c r="H14" s="325">
        <v>1231</v>
      </c>
      <c r="I14" s="325"/>
      <c r="J14" s="331" t="s">
        <v>90</v>
      </c>
      <c r="K14" s="79">
        <v>120</v>
      </c>
      <c r="L14" s="81">
        <v>120</v>
      </c>
      <c r="M14" s="81">
        <v>120</v>
      </c>
      <c r="N14" s="81">
        <v>92</v>
      </c>
      <c r="O14" s="227">
        <v>120</v>
      </c>
      <c r="P14" s="344">
        <f t="shared" si="3"/>
        <v>572</v>
      </c>
      <c r="Q14" s="228">
        <f t="shared" si="1"/>
        <v>0.95333333333333337</v>
      </c>
      <c r="R14" s="233"/>
      <c r="S14" s="79"/>
      <c r="T14" s="79"/>
      <c r="U14" s="230">
        <f t="shared" si="2"/>
        <v>572</v>
      </c>
    </row>
    <row r="15" spans="2:21" x14ac:dyDescent="0.2">
      <c r="C15" s="231">
        <v>2</v>
      </c>
      <c r="D15" s="319" t="str">
        <f t="shared" si="0"/>
        <v/>
      </c>
      <c r="E15" s="323" t="s">
        <v>111</v>
      </c>
      <c r="F15" s="330" t="s">
        <v>112</v>
      </c>
      <c r="G15" s="325" t="s">
        <v>103</v>
      </c>
      <c r="H15" s="325">
        <v>2073</v>
      </c>
      <c r="I15" s="325"/>
      <c r="J15" s="326" t="s">
        <v>90</v>
      </c>
      <c r="K15" s="79">
        <v>120</v>
      </c>
      <c r="L15" s="81">
        <v>120</v>
      </c>
      <c r="M15" s="81">
        <v>120</v>
      </c>
      <c r="N15" s="81">
        <v>120</v>
      </c>
      <c r="O15" s="227">
        <v>120</v>
      </c>
      <c r="P15" s="344">
        <f t="shared" si="3"/>
        <v>600</v>
      </c>
      <c r="Q15" s="228">
        <f t="shared" si="1"/>
        <v>1</v>
      </c>
      <c r="R15" s="233">
        <v>163</v>
      </c>
      <c r="S15" s="79"/>
      <c r="T15" s="79"/>
      <c r="U15" s="230">
        <f t="shared" si="2"/>
        <v>763</v>
      </c>
    </row>
    <row r="16" spans="2:21" x14ac:dyDescent="0.2">
      <c r="C16" s="231">
        <v>8</v>
      </c>
      <c r="D16" s="319" t="str">
        <f t="shared" si="0"/>
        <v/>
      </c>
      <c r="E16" s="332" t="s">
        <v>215</v>
      </c>
      <c r="F16" s="328" t="s">
        <v>164</v>
      </c>
      <c r="G16" s="316" t="s">
        <v>15</v>
      </c>
      <c r="H16" s="333" t="s">
        <v>59</v>
      </c>
      <c r="I16" s="322"/>
      <c r="J16" s="318" t="s">
        <v>92</v>
      </c>
      <c r="K16" s="79">
        <v>120</v>
      </c>
      <c r="L16" s="81">
        <v>120</v>
      </c>
      <c r="M16" s="81">
        <v>120</v>
      </c>
      <c r="N16" s="81">
        <v>90</v>
      </c>
      <c r="O16" s="227">
        <v>120</v>
      </c>
      <c r="P16" s="344">
        <f t="shared" si="3"/>
        <v>570</v>
      </c>
      <c r="Q16" s="228">
        <f t="shared" si="1"/>
        <v>0.95</v>
      </c>
      <c r="R16" s="233"/>
      <c r="S16" s="79"/>
      <c r="T16" s="79"/>
      <c r="U16" s="230">
        <f t="shared" si="2"/>
        <v>570</v>
      </c>
    </row>
    <row r="17" spans="3:21" x14ac:dyDescent="0.2">
      <c r="C17" s="231">
        <v>9</v>
      </c>
      <c r="D17" s="319" t="str">
        <f t="shared" si="0"/>
        <v/>
      </c>
      <c r="E17" s="334" t="s">
        <v>123</v>
      </c>
      <c r="F17" s="335" t="s">
        <v>124</v>
      </c>
      <c r="G17" s="316" t="s">
        <v>25</v>
      </c>
      <c r="H17" s="316">
        <v>253</v>
      </c>
      <c r="I17" s="322"/>
      <c r="J17" s="318" t="s">
        <v>90</v>
      </c>
      <c r="K17" s="79">
        <v>120</v>
      </c>
      <c r="L17" s="81">
        <v>81</v>
      </c>
      <c r="M17" s="81">
        <v>120</v>
      </c>
      <c r="N17" s="81">
        <v>120</v>
      </c>
      <c r="O17" s="227">
        <v>120</v>
      </c>
      <c r="P17" s="344">
        <f t="shared" si="3"/>
        <v>561</v>
      </c>
      <c r="Q17" s="228">
        <f t="shared" si="1"/>
        <v>0.93500000000000005</v>
      </c>
      <c r="R17" s="233"/>
      <c r="S17" s="79"/>
      <c r="T17" s="79"/>
      <c r="U17" s="230">
        <f t="shared" si="2"/>
        <v>561</v>
      </c>
    </row>
    <row r="18" spans="3:21" x14ac:dyDescent="0.2">
      <c r="C18" s="231">
        <v>16</v>
      </c>
      <c r="D18" s="319" t="str">
        <f t="shared" si="0"/>
        <v/>
      </c>
      <c r="E18" s="334" t="s">
        <v>135</v>
      </c>
      <c r="F18" s="335" t="s">
        <v>136</v>
      </c>
      <c r="G18" s="316" t="s">
        <v>18</v>
      </c>
      <c r="H18" s="336" t="s">
        <v>146</v>
      </c>
      <c r="I18" s="322"/>
      <c r="J18" s="318" t="s">
        <v>90</v>
      </c>
      <c r="K18" s="79">
        <v>0</v>
      </c>
      <c r="L18" s="81">
        <v>110</v>
      </c>
      <c r="M18" s="81">
        <v>120</v>
      </c>
      <c r="N18" s="81">
        <v>120</v>
      </c>
      <c r="O18" s="227">
        <v>120</v>
      </c>
      <c r="P18" s="344">
        <f t="shared" si="3"/>
        <v>470</v>
      </c>
      <c r="Q18" s="228">
        <f t="shared" si="1"/>
        <v>0.78333333333333333</v>
      </c>
      <c r="R18" s="233"/>
      <c r="S18" s="79"/>
      <c r="T18" s="79"/>
      <c r="U18" s="230">
        <f t="shared" si="2"/>
        <v>470</v>
      </c>
    </row>
    <row r="19" spans="3:21" x14ac:dyDescent="0.2">
      <c r="C19" s="231">
        <v>17</v>
      </c>
      <c r="D19" s="319">
        <v>6</v>
      </c>
      <c r="E19" s="314" t="s">
        <v>105</v>
      </c>
      <c r="F19" s="315" t="s">
        <v>106</v>
      </c>
      <c r="G19" s="316" t="s">
        <v>18</v>
      </c>
      <c r="H19" s="316">
        <v>5387</v>
      </c>
      <c r="I19" s="322" t="s">
        <v>10</v>
      </c>
      <c r="J19" s="337" t="s">
        <v>91</v>
      </c>
      <c r="K19" s="79">
        <v>70</v>
      </c>
      <c r="L19" s="81">
        <v>120</v>
      </c>
      <c r="M19" s="81">
        <v>90</v>
      </c>
      <c r="N19" s="81">
        <v>49</v>
      </c>
      <c r="O19" s="227">
        <v>120</v>
      </c>
      <c r="P19" s="344">
        <f t="shared" si="3"/>
        <v>449</v>
      </c>
      <c r="Q19" s="228">
        <f t="shared" si="1"/>
        <v>0.74833333333333329</v>
      </c>
      <c r="R19" s="233"/>
      <c r="S19" s="79"/>
      <c r="T19" s="79"/>
      <c r="U19" s="230">
        <f t="shared" si="2"/>
        <v>449</v>
      </c>
    </row>
    <row r="20" spans="3:21" x14ac:dyDescent="0.2">
      <c r="C20" s="231">
        <v>18</v>
      </c>
      <c r="D20" s="319">
        <v>7</v>
      </c>
      <c r="E20" s="334" t="s">
        <v>157</v>
      </c>
      <c r="F20" s="338" t="s">
        <v>158</v>
      </c>
      <c r="G20" s="316" t="s">
        <v>18</v>
      </c>
      <c r="H20" s="320">
        <v>5388</v>
      </c>
      <c r="I20" s="329" t="s">
        <v>10</v>
      </c>
      <c r="J20" s="337" t="s">
        <v>91</v>
      </c>
      <c r="K20" s="79">
        <v>60</v>
      </c>
      <c r="L20" s="81">
        <v>20</v>
      </c>
      <c r="M20" s="81">
        <v>120</v>
      </c>
      <c r="N20" s="81">
        <v>60</v>
      </c>
      <c r="O20" s="227">
        <v>120</v>
      </c>
      <c r="P20" s="344">
        <f t="shared" si="3"/>
        <v>380</v>
      </c>
      <c r="Q20" s="228">
        <f t="shared" si="1"/>
        <v>0.6333333333333333</v>
      </c>
      <c r="R20" s="233"/>
      <c r="S20" s="213"/>
      <c r="T20" s="79"/>
      <c r="U20" s="230">
        <f t="shared" si="2"/>
        <v>380</v>
      </c>
    </row>
    <row r="21" spans="3:21" x14ac:dyDescent="0.2">
      <c r="C21" s="231">
        <v>11</v>
      </c>
      <c r="D21" s="319" t="str">
        <f t="shared" si="0"/>
        <v/>
      </c>
      <c r="E21" s="323" t="s">
        <v>149</v>
      </c>
      <c r="F21" s="330" t="s">
        <v>106</v>
      </c>
      <c r="G21" s="325" t="s">
        <v>18</v>
      </c>
      <c r="H21" s="325">
        <v>1249</v>
      </c>
      <c r="I21" s="339"/>
      <c r="J21" s="337" t="s">
        <v>91</v>
      </c>
      <c r="K21" s="79">
        <v>120</v>
      </c>
      <c r="L21" s="81">
        <v>120</v>
      </c>
      <c r="M21" s="81">
        <v>120</v>
      </c>
      <c r="N21" s="81">
        <v>52</v>
      </c>
      <c r="O21" s="227">
        <v>120</v>
      </c>
      <c r="P21" s="344">
        <f t="shared" si="3"/>
        <v>532</v>
      </c>
      <c r="Q21" s="228">
        <f t="shared" si="1"/>
        <v>0.88666666666666671</v>
      </c>
      <c r="R21" s="233"/>
      <c r="S21" s="213"/>
      <c r="T21" s="79"/>
      <c r="U21" s="230">
        <f t="shared" si="2"/>
        <v>532</v>
      </c>
    </row>
    <row r="22" spans="3:21" x14ac:dyDescent="0.2">
      <c r="C22" s="231">
        <v>19</v>
      </c>
      <c r="D22" s="319" t="str">
        <f t="shared" si="0"/>
        <v/>
      </c>
      <c r="E22" s="327" t="s">
        <v>85</v>
      </c>
      <c r="F22" s="328" t="s">
        <v>86</v>
      </c>
      <c r="G22" s="316" t="s">
        <v>15</v>
      </c>
      <c r="H22" s="316">
        <v>496</v>
      </c>
      <c r="I22" s="321"/>
      <c r="J22" s="331" t="s">
        <v>91</v>
      </c>
      <c r="K22" s="79">
        <v>70</v>
      </c>
      <c r="L22" s="81">
        <v>66</v>
      </c>
      <c r="M22" s="81">
        <v>53</v>
      </c>
      <c r="N22" s="81">
        <v>0</v>
      </c>
      <c r="O22" s="227">
        <v>0</v>
      </c>
      <c r="P22" s="344">
        <f>SUM(K22:O22)</f>
        <v>189</v>
      </c>
      <c r="Q22" s="228">
        <f>+P22/IF($P$7&gt;450,$P$7,450)</f>
        <v>0.315</v>
      </c>
      <c r="R22" s="233"/>
      <c r="S22" s="213"/>
      <c r="T22" s="79"/>
      <c r="U22" s="230">
        <f>+P22+R22+S22+T22</f>
        <v>189</v>
      </c>
    </row>
    <row r="23" spans="3:21" x14ac:dyDescent="0.2">
      <c r="C23" s="231">
        <v>15</v>
      </c>
      <c r="D23" s="319" t="str">
        <f t="shared" si="0"/>
        <v/>
      </c>
      <c r="E23" s="327" t="s">
        <v>202</v>
      </c>
      <c r="F23" s="328" t="s">
        <v>203</v>
      </c>
      <c r="G23" s="316" t="s">
        <v>15</v>
      </c>
      <c r="H23" s="316">
        <v>117</v>
      </c>
      <c r="I23" s="329"/>
      <c r="J23" s="326" t="s">
        <v>92</v>
      </c>
      <c r="K23" s="79">
        <v>120</v>
      </c>
      <c r="L23" s="81">
        <v>120</v>
      </c>
      <c r="M23" s="81">
        <v>57</v>
      </c>
      <c r="N23" s="81">
        <v>120</v>
      </c>
      <c r="O23" s="227">
        <v>100</v>
      </c>
      <c r="P23" s="344">
        <f>SUM(K23:O23)</f>
        <v>517</v>
      </c>
      <c r="Q23" s="228">
        <f>+P23/IF($P$7&gt;450,$P$7,450)</f>
        <v>0.86166666666666669</v>
      </c>
      <c r="R23" s="233"/>
      <c r="S23" s="213"/>
      <c r="T23" s="79"/>
      <c r="U23" s="230">
        <f>+P23+R23+S23+T23</f>
        <v>517</v>
      </c>
    </row>
    <row r="24" spans="3:21" x14ac:dyDescent="0.2">
      <c r="C24" s="231">
        <v>3</v>
      </c>
      <c r="D24" s="319">
        <v>1</v>
      </c>
      <c r="E24" s="340" t="s">
        <v>141</v>
      </c>
      <c r="F24" s="338" t="s">
        <v>140</v>
      </c>
      <c r="G24" s="341" t="s">
        <v>15</v>
      </c>
      <c r="H24" s="341">
        <v>110</v>
      </c>
      <c r="I24" s="329" t="s">
        <v>10</v>
      </c>
      <c r="J24" s="331" t="s">
        <v>91</v>
      </c>
      <c r="K24" s="79">
        <v>120</v>
      </c>
      <c r="L24" s="81">
        <v>120</v>
      </c>
      <c r="M24" s="81">
        <v>120</v>
      </c>
      <c r="N24" s="81">
        <v>120</v>
      </c>
      <c r="O24" s="227">
        <v>120</v>
      </c>
      <c r="P24" s="344">
        <f t="shared" ref="P24:P29" si="4">SUM(K24:O24)</f>
        <v>600</v>
      </c>
      <c r="Q24" s="228">
        <f t="shared" ref="Q24:Q29" si="5">+P24/IF($P$7&gt;450,$P$7,450)</f>
        <v>1</v>
      </c>
      <c r="R24" s="233">
        <v>144</v>
      </c>
      <c r="S24" s="213"/>
      <c r="T24" s="214"/>
      <c r="U24" s="230">
        <f t="shared" ref="U24:U29" si="6">+P24+R24+S24+T24</f>
        <v>744</v>
      </c>
    </row>
    <row r="25" spans="3:21" x14ac:dyDescent="0.2">
      <c r="C25" s="231">
        <v>6</v>
      </c>
      <c r="D25" s="319">
        <v>3</v>
      </c>
      <c r="E25" s="327" t="s">
        <v>216</v>
      </c>
      <c r="F25" s="328" t="s">
        <v>217</v>
      </c>
      <c r="G25" s="316" t="s">
        <v>15</v>
      </c>
      <c r="H25" s="316"/>
      <c r="I25" s="329" t="s">
        <v>10</v>
      </c>
      <c r="J25" s="326" t="s">
        <v>91</v>
      </c>
      <c r="K25" s="79">
        <v>120</v>
      </c>
      <c r="L25" s="81">
        <v>120</v>
      </c>
      <c r="M25" s="81">
        <v>120</v>
      </c>
      <c r="N25" s="81">
        <v>120</v>
      </c>
      <c r="O25" s="227">
        <v>120</v>
      </c>
      <c r="P25" s="344">
        <f t="shared" si="4"/>
        <v>600</v>
      </c>
      <c r="Q25" s="228">
        <f t="shared" si="5"/>
        <v>1</v>
      </c>
      <c r="R25" s="233">
        <v>46</v>
      </c>
      <c r="S25" s="213"/>
      <c r="T25" s="214"/>
      <c r="U25" s="230">
        <f t="shared" si="6"/>
        <v>646</v>
      </c>
    </row>
    <row r="26" spans="3:21" x14ac:dyDescent="0.2">
      <c r="C26" s="231">
        <v>10</v>
      </c>
      <c r="D26" s="319">
        <v>4</v>
      </c>
      <c r="E26" s="327" t="s">
        <v>145</v>
      </c>
      <c r="F26" s="328" t="s">
        <v>144</v>
      </c>
      <c r="G26" s="316" t="s">
        <v>15</v>
      </c>
      <c r="H26" s="316"/>
      <c r="I26" s="329" t="s">
        <v>10</v>
      </c>
      <c r="J26" s="326" t="s">
        <v>91</v>
      </c>
      <c r="K26" s="79">
        <v>101</v>
      </c>
      <c r="L26" s="81">
        <v>120</v>
      </c>
      <c r="M26" s="81">
        <v>120</v>
      </c>
      <c r="N26" s="81">
        <v>82</v>
      </c>
      <c r="O26" s="227">
        <v>120</v>
      </c>
      <c r="P26" s="344">
        <f t="shared" si="4"/>
        <v>543</v>
      </c>
      <c r="Q26" s="228">
        <f t="shared" si="5"/>
        <v>0.90500000000000003</v>
      </c>
      <c r="R26" s="233"/>
      <c r="S26" s="213"/>
      <c r="T26" s="214"/>
      <c r="U26" s="230">
        <f t="shared" si="6"/>
        <v>543</v>
      </c>
    </row>
    <row r="27" spans="3:21" x14ac:dyDescent="0.2">
      <c r="C27" s="231"/>
      <c r="D27" s="319" t="str">
        <f t="shared" si="0"/>
        <v/>
      </c>
      <c r="E27" s="345"/>
      <c r="F27" s="346"/>
      <c r="G27" s="212"/>
      <c r="H27" s="212"/>
      <c r="I27" s="282"/>
      <c r="J27" s="347"/>
      <c r="K27" s="79"/>
      <c r="L27" s="81"/>
      <c r="M27" s="81"/>
      <c r="N27" s="81"/>
      <c r="O27" s="227"/>
      <c r="P27" s="344">
        <f t="shared" si="4"/>
        <v>0</v>
      </c>
      <c r="Q27" s="228">
        <f t="shared" si="5"/>
        <v>0</v>
      </c>
      <c r="R27" s="233"/>
      <c r="S27" s="213"/>
      <c r="T27" s="214"/>
      <c r="U27" s="230">
        <f t="shared" si="6"/>
        <v>0</v>
      </c>
    </row>
    <row r="28" spans="3:21" x14ac:dyDescent="0.2">
      <c r="C28" s="231"/>
      <c r="D28" s="319" t="str">
        <f t="shared" si="0"/>
        <v/>
      </c>
      <c r="E28" s="345"/>
      <c r="F28" s="346"/>
      <c r="G28" s="212"/>
      <c r="H28" s="212"/>
      <c r="I28" s="348"/>
      <c r="J28" s="285"/>
      <c r="K28" s="79"/>
      <c r="L28" s="81"/>
      <c r="M28" s="81"/>
      <c r="N28" s="81"/>
      <c r="O28" s="227"/>
      <c r="P28" s="344">
        <f t="shared" si="4"/>
        <v>0</v>
      </c>
      <c r="Q28" s="228">
        <f t="shared" si="5"/>
        <v>0</v>
      </c>
      <c r="R28" s="233"/>
      <c r="S28" s="213"/>
      <c r="T28" s="214"/>
      <c r="U28" s="230">
        <f t="shared" si="6"/>
        <v>0</v>
      </c>
    </row>
    <row r="29" spans="3:21" ht="15.75" thickBot="1" x14ac:dyDescent="0.25">
      <c r="C29" s="231"/>
      <c r="D29" s="319" t="str">
        <f t="shared" si="0"/>
        <v/>
      </c>
      <c r="E29" s="283"/>
      <c r="F29" s="349"/>
      <c r="G29" s="284"/>
      <c r="H29" s="284"/>
      <c r="I29" s="284"/>
      <c r="J29" s="285"/>
      <c r="K29" s="79"/>
      <c r="L29" s="81"/>
      <c r="M29" s="81"/>
      <c r="N29" s="81"/>
      <c r="O29" s="227"/>
      <c r="P29" s="344">
        <f t="shared" si="4"/>
        <v>0</v>
      </c>
      <c r="Q29" s="228">
        <f t="shared" si="5"/>
        <v>0</v>
      </c>
      <c r="R29" s="233"/>
      <c r="S29" s="213"/>
      <c r="T29" s="214"/>
      <c r="U29" s="230">
        <f t="shared" si="6"/>
        <v>0</v>
      </c>
    </row>
    <row r="30" spans="3:21" ht="15.75" thickTop="1" x14ac:dyDescent="0.2">
      <c r="C30" s="234"/>
      <c r="D30" s="235"/>
      <c r="E30" s="549" t="s">
        <v>94</v>
      </c>
      <c r="F30" s="236" t="s">
        <v>95</v>
      </c>
      <c r="G30" s="236"/>
      <c r="H30" s="236"/>
      <c r="I30" s="236"/>
      <c r="J30" s="237"/>
      <c r="K30" s="238">
        <f>COUNTIF(K8:K29,K7)</f>
        <v>14</v>
      </c>
      <c r="L30" s="238">
        <f>COUNTIF(L8:L29,L7)</f>
        <v>13</v>
      </c>
      <c r="M30" s="238">
        <f>COUNTIF(M8:M29,M7)</f>
        <v>16</v>
      </c>
      <c r="N30" s="238">
        <f>COUNTIF(N8:N29,N7)</f>
        <v>9</v>
      </c>
      <c r="O30" s="350">
        <f>COUNTIF(O8:O29,O7)</f>
        <v>17</v>
      </c>
      <c r="P30" s="351">
        <f t="shared" si="3"/>
        <v>69</v>
      </c>
      <c r="Q30" s="239">
        <f>+P30/P31</f>
        <v>0.72631578947368425</v>
      </c>
      <c r="R30" s="238"/>
      <c r="S30" s="238"/>
      <c r="T30" s="240"/>
      <c r="U30" s="241"/>
    </row>
    <row r="31" spans="3:21" ht="15.75" thickBot="1" x14ac:dyDescent="0.25">
      <c r="C31" s="242"/>
      <c r="D31" s="243"/>
      <c r="E31" s="550"/>
      <c r="F31" s="244" t="s">
        <v>96</v>
      </c>
      <c r="G31" s="244"/>
      <c r="H31" s="244"/>
      <c r="I31" s="244"/>
      <c r="J31" s="245"/>
      <c r="K31" s="246">
        <f>COUNT(K8:K29)</f>
        <v>19</v>
      </c>
      <c r="L31" s="246">
        <f>COUNT(L8:L29)</f>
        <v>19</v>
      </c>
      <c r="M31" s="246">
        <f>COUNT(M8:M29)</f>
        <v>19</v>
      </c>
      <c r="N31" s="246">
        <f>COUNT(N8:N29)</f>
        <v>19</v>
      </c>
      <c r="O31" s="352">
        <f>COUNT(O8:O29)</f>
        <v>19</v>
      </c>
      <c r="P31" s="353">
        <f t="shared" si="3"/>
        <v>95</v>
      </c>
      <c r="Q31" s="247"/>
      <c r="R31" s="246"/>
      <c r="S31" s="246"/>
      <c r="T31" s="248"/>
      <c r="U31" s="249"/>
    </row>
    <row r="32" spans="3:21" ht="15.75" thickTop="1" x14ac:dyDescent="0.2">
      <c r="C32" s="234"/>
      <c r="D32" s="235"/>
      <c r="E32" s="539" t="s">
        <v>97</v>
      </c>
      <c r="F32" s="236" t="s">
        <v>98</v>
      </c>
      <c r="G32" s="236"/>
      <c r="H32" s="236"/>
      <c r="I32" s="236"/>
      <c r="J32" s="237"/>
      <c r="K32" s="250">
        <f t="shared" ref="K32:P32" si="7">SUM(K8:K29)</f>
        <v>1981</v>
      </c>
      <c r="L32" s="250">
        <f t="shared" si="7"/>
        <v>2009</v>
      </c>
      <c r="M32" s="250">
        <f t="shared" si="7"/>
        <v>2120</v>
      </c>
      <c r="N32" s="250">
        <f t="shared" si="7"/>
        <v>1692</v>
      </c>
      <c r="O32" s="354">
        <f t="shared" si="7"/>
        <v>2140</v>
      </c>
      <c r="P32" s="250">
        <f t="shared" si="7"/>
        <v>9942</v>
      </c>
      <c r="Q32" s="251"/>
      <c r="R32" s="238"/>
      <c r="S32" s="238"/>
      <c r="T32" s="240"/>
      <c r="U32" s="241"/>
    </row>
    <row r="33" spans="3:21" ht="15.75" thickBot="1" x14ac:dyDescent="0.25">
      <c r="C33" s="252"/>
      <c r="D33" s="253"/>
      <c r="E33" s="540"/>
      <c r="F33" s="254" t="s">
        <v>99</v>
      </c>
      <c r="G33" s="254"/>
      <c r="H33" s="254"/>
      <c r="I33" s="254"/>
      <c r="J33" s="255"/>
      <c r="K33" s="256">
        <f t="shared" ref="K33:P33" si="8">IF(K31&gt;0,+K32/K31,0)</f>
        <v>104.26315789473684</v>
      </c>
      <c r="L33" s="256">
        <f t="shared" si="8"/>
        <v>105.73684210526316</v>
      </c>
      <c r="M33" s="256">
        <f t="shared" si="8"/>
        <v>111.57894736842105</v>
      </c>
      <c r="N33" s="256">
        <f t="shared" si="8"/>
        <v>89.05263157894737</v>
      </c>
      <c r="O33" s="355">
        <f>IF(O31&gt;0,+O32/O31,0)</f>
        <v>112.63157894736842</v>
      </c>
      <c r="P33" s="256">
        <f t="shared" si="8"/>
        <v>104.65263157894736</v>
      </c>
      <c r="Q33" s="257"/>
      <c r="R33" s="258"/>
      <c r="S33" s="258"/>
      <c r="T33" s="259"/>
      <c r="U33" s="260"/>
    </row>
    <row r="34" spans="3:21" ht="15.75" thickTop="1" x14ac:dyDescent="0.2">
      <c r="C34" s="66"/>
      <c r="D34" s="66"/>
      <c r="G34" s="261"/>
      <c r="K34" s="157"/>
      <c r="L34" s="157"/>
      <c r="M34" s="157"/>
      <c r="N34" s="157"/>
      <c r="P34" s="65"/>
      <c r="U34" s="67"/>
    </row>
    <row r="35" spans="3:21" x14ac:dyDescent="0.2">
      <c r="C35" s="66"/>
      <c r="D35" s="66"/>
      <c r="G35" s="261"/>
      <c r="K35" s="157"/>
      <c r="L35" s="157"/>
      <c r="M35" s="157"/>
      <c r="N35" s="157"/>
      <c r="P35" s="65"/>
      <c r="U35" s="67"/>
    </row>
    <row r="36" spans="3:21" x14ac:dyDescent="0.2">
      <c r="C36" s="66"/>
      <c r="D36" s="66"/>
      <c r="F36" t="s">
        <v>218</v>
      </c>
      <c r="H36" t="e">
        <f>+'[1]1 general Data'!$F$18&amp;" ("&amp;'[1]1 general Data'!I18&amp;")"</f>
        <v>#REF!</v>
      </c>
      <c r="K36" s="82"/>
      <c r="P36" s="65"/>
      <c r="U36" s="67"/>
    </row>
    <row r="37" spans="3:21" x14ac:dyDescent="0.2">
      <c r="C37" s="66"/>
      <c r="D37" s="66"/>
      <c r="F37" t="s">
        <v>44</v>
      </c>
      <c r="H37" s="262" t="str">
        <f>+'[1]1 general Data'!$F$20&amp;" ("&amp;'[1]1 general Data'!$H$20&amp;"), "&amp;'[1]1 general Data'!$F$21&amp;" ("&amp;'[1]1 general Data'!$H$21&amp;"), "&amp;'[1]1 general Data'!$F$22&amp;" ("&amp;'[1]1 general Data'!$H$22&amp;")"</f>
        <v>Adrian Macsim (ROU), Marian Popescu (ROU), Dan Petcu (ROU)</v>
      </c>
      <c r="I37" s="262"/>
      <c r="J37" s="262"/>
      <c r="K37" s="262"/>
      <c r="L37" s="262"/>
      <c r="M37" s="262"/>
      <c r="N37" s="262"/>
      <c r="P37" s="65"/>
      <c r="U37" s="67"/>
    </row>
    <row r="38" spans="3:21" x14ac:dyDescent="0.2">
      <c r="C38" s="66"/>
      <c r="D38" s="66"/>
      <c r="P38" s="65"/>
      <c r="U38" s="67"/>
    </row>
  </sheetData>
  <mergeCells count="20">
    <mergeCell ref="Q1:U1"/>
    <mergeCell ref="F2:O2"/>
    <mergeCell ref="F3:O3"/>
    <mergeCell ref="C5:D5"/>
    <mergeCell ref="E5:E6"/>
    <mergeCell ref="F5:F6"/>
    <mergeCell ref="G5:G6"/>
    <mergeCell ref="H5:H6"/>
    <mergeCell ref="I5:I6"/>
    <mergeCell ref="E32:E33"/>
    <mergeCell ref="S5:S6"/>
    <mergeCell ref="T5:T6"/>
    <mergeCell ref="U5:U6"/>
    <mergeCell ref="I7:J7"/>
    <mergeCell ref="E30:E31"/>
    <mergeCell ref="J5:J6"/>
    <mergeCell ref="K5:O5"/>
    <mergeCell ref="P5:P6"/>
    <mergeCell ref="Q5:Q6"/>
    <mergeCell ref="R5:R6"/>
  </mergeCells>
  <conditionalFormatting sqref="R30:S33 P32:P33 S8:S19 K20:O35 R13:R29 T8:T23">
    <cfRule type="cellIs" dxfId="1" priority="2" stopIfTrue="1" operator="equal">
      <formula>120</formula>
    </cfRule>
  </conditionalFormatting>
  <conditionalFormatting sqref="K8:O29">
    <cfRule type="cellIs" dxfId="0" priority="1" stopIfTrue="1" operator="equal">
      <formula>120</formula>
    </cfRule>
  </conditionalFormatting>
  <pageMargins left="0.09" right="0.17" top="0.19" bottom="0.17" header="0.21" footer="0.17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71"/>
  <sheetViews>
    <sheetView topLeftCell="B9" zoomScale="110" zoomScaleNormal="110" workbookViewId="0" xr3:uid="{F9CF3CF3-643B-5BE6-8B46-32C596A47465}">
      <selection activeCell="B21" sqref="B21:C21"/>
    </sheetView>
  </sheetViews>
  <sheetFormatPr defaultRowHeight="15" x14ac:dyDescent="0.2"/>
  <cols>
    <col min="1" max="1" width="4.70703125" customWidth="1"/>
    <col min="2" max="2" width="21.38671875" customWidth="1"/>
    <col min="3" max="3" width="4.70703125" customWidth="1"/>
    <col min="4" max="4" width="2.95703125" customWidth="1"/>
    <col min="5" max="6" width="4.70703125" customWidth="1"/>
    <col min="7" max="7" width="7.93359375" customWidth="1"/>
    <col min="8" max="8" width="4.70703125" customWidth="1"/>
    <col min="9" max="9" width="21.38671875" customWidth="1"/>
    <col min="10" max="10" width="4.5703125" customWidth="1"/>
    <col min="11" max="11" width="2.6875" customWidth="1"/>
    <col min="12" max="13" width="4.5703125" customWidth="1"/>
    <col min="14" max="14" width="7.26171875" customWidth="1"/>
    <col min="15" max="18" width="7.3984375" customWidth="1"/>
    <col min="21" max="21" width="9.68359375" bestFit="1" customWidth="1"/>
  </cols>
  <sheetData>
    <row r="1" spans="1:20" x14ac:dyDescent="0.2">
      <c r="A1" t="s">
        <v>76</v>
      </c>
    </row>
    <row r="2" spans="1:20" x14ac:dyDescent="0.2">
      <c r="A2" t="s">
        <v>113</v>
      </c>
    </row>
    <row r="4" spans="1:20" ht="15.75" thickBot="1" x14ac:dyDescent="0.25"/>
    <row r="5" spans="1:20" x14ac:dyDescent="0.2">
      <c r="A5" s="112">
        <v>1</v>
      </c>
      <c r="B5" s="105" t="s">
        <v>56</v>
      </c>
      <c r="C5" s="107" t="s">
        <v>15</v>
      </c>
      <c r="D5" s="106" t="s">
        <v>10</v>
      </c>
      <c r="E5" s="163" t="s">
        <v>77</v>
      </c>
      <c r="F5" s="163"/>
      <c r="G5" s="275"/>
      <c r="H5" s="164">
        <v>46</v>
      </c>
      <c r="I5" s="165" t="s">
        <v>138</v>
      </c>
      <c r="J5" s="166" t="s">
        <v>18</v>
      </c>
      <c r="K5" s="166"/>
      <c r="L5" s="309" t="s">
        <v>79</v>
      </c>
      <c r="M5" s="166"/>
      <c r="N5" s="288"/>
      <c r="S5" s="286"/>
      <c r="T5" s="286"/>
    </row>
    <row r="6" spans="1:20" x14ac:dyDescent="0.2">
      <c r="A6" s="113">
        <v>2</v>
      </c>
      <c r="B6" s="131" t="s">
        <v>14</v>
      </c>
      <c r="C6" s="84" t="s">
        <v>15</v>
      </c>
      <c r="D6" s="132"/>
      <c r="E6" s="83" t="s">
        <v>77</v>
      </c>
      <c r="F6" s="160"/>
      <c r="G6" s="277"/>
      <c r="H6" s="26">
        <v>47</v>
      </c>
      <c r="I6" s="27" t="s">
        <v>184</v>
      </c>
      <c r="J6" s="83" t="s">
        <v>18</v>
      </c>
      <c r="K6" s="83" t="s">
        <v>10</v>
      </c>
      <c r="L6" s="307" t="s">
        <v>79</v>
      </c>
      <c r="M6" s="83"/>
      <c r="N6" s="289"/>
      <c r="S6" s="286"/>
      <c r="T6" s="286"/>
    </row>
    <row r="7" spans="1:20" x14ac:dyDescent="0.2">
      <c r="A7" s="113">
        <v>3</v>
      </c>
      <c r="B7" s="131" t="s">
        <v>63</v>
      </c>
      <c r="C7" s="84" t="s">
        <v>15</v>
      </c>
      <c r="D7" s="132"/>
      <c r="E7" s="83" t="s">
        <v>77</v>
      </c>
      <c r="F7" s="307" t="s">
        <v>79</v>
      </c>
      <c r="G7" s="277"/>
      <c r="H7" s="26">
        <v>48</v>
      </c>
      <c r="I7" s="27" t="s">
        <v>185</v>
      </c>
      <c r="J7" s="83" t="s">
        <v>18</v>
      </c>
      <c r="K7" s="160"/>
      <c r="L7" s="308" t="s">
        <v>79</v>
      </c>
      <c r="M7" s="160"/>
      <c r="N7" s="290"/>
      <c r="S7" s="286"/>
      <c r="T7" s="286"/>
    </row>
    <row r="8" spans="1:20" x14ac:dyDescent="0.2">
      <c r="A8" s="113">
        <v>4</v>
      </c>
      <c r="B8" s="131" t="s">
        <v>66</v>
      </c>
      <c r="C8" s="84" t="s">
        <v>15</v>
      </c>
      <c r="D8" s="132"/>
      <c r="E8" s="83" t="s">
        <v>77</v>
      </c>
      <c r="F8" s="302" t="s">
        <v>78</v>
      </c>
      <c r="G8" s="276"/>
      <c r="H8" s="26">
        <v>49</v>
      </c>
      <c r="I8" s="131" t="s">
        <v>139</v>
      </c>
      <c r="J8" s="84" t="s">
        <v>15</v>
      </c>
      <c r="K8" s="83" t="s">
        <v>10</v>
      </c>
      <c r="L8" s="83" t="s">
        <v>77</v>
      </c>
      <c r="M8" s="307" t="s">
        <v>79</v>
      </c>
      <c r="N8" s="289"/>
      <c r="O8" s="286"/>
    </row>
    <row r="9" spans="1:20" x14ac:dyDescent="0.2">
      <c r="A9" s="113">
        <v>5</v>
      </c>
      <c r="B9" s="131" t="s">
        <v>52</v>
      </c>
      <c r="C9" s="84" t="s">
        <v>15</v>
      </c>
      <c r="D9" s="132"/>
      <c r="E9" s="83" t="s">
        <v>77</v>
      </c>
      <c r="F9" s="83"/>
      <c r="G9" s="277"/>
      <c r="H9" s="26">
        <v>50</v>
      </c>
      <c r="I9" s="86" t="s">
        <v>142</v>
      </c>
      <c r="J9" s="88" t="s">
        <v>15</v>
      </c>
      <c r="K9" s="160" t="s">
        <v>10</v>
      </c>
      <c r="L9" s="83" t="s">
        <v>77</v>
      </c>
      <c r="M9" s="307" t="s">
        <v>79</v>
      </c>
      <c r="N9" s="290"/>
      <c r="O9" s="286"/>
    </row>
    <row r="10" spans="1:20" x14ac:dyDescent="0.2">
      <c r="A10" s="113">
        <v>6</v>
      </c>
      <c r="B10" s="131" t="s">
        <v>58</v>
      </c>
      <c r="C10" s="84" t="s">
        <v>15</v>
      </c>
      <c r="D10" s="132"/>
      <c r="E10" s="83" t="s">
        <v>77</v>
      </c>
      <c r="F10" s="83"/>
      <c r="G10" s="277"/>
      <c r="H10" s="26">
        <v>51</v>
      </c>
      <c r="I10" s="172" t="s">
        <v>143</v>
      </c>
      <c r="J10" s="84" t="s">
        <v>15</v>
      </c>
      <c r="K10" s="83" t="s">
        <v>10</v>
      </c>
      <c r="L10" s="83" t="s">
        <v>77</v>
      </c>
      <c r="M10" s="307" t="s">
        <v>79</v>
      </c>
      <c r="N10" s="290"/>
      <c r="O10" s="286"/>
    </row>
    <row r="11" spans="1:20" x14ac:dyDescent="0.2">
      <c r="A11" s="113">
        <v>7</v>
      </c>
      <c r="B11" s="131" t="s">
        <v>16</v>
      </c>
      <c r="C11" s="84" t="s">
        <v>17</v>
      </c>
      <c r="D11" s="132"/>
      <c r="E11" s="83" t="s">
        <v>77</v>
      </c>
      <c r="F11" s="83"/>
      <c r="G11" s="276"/>
      <c r="H11" s="26">
        <v>52</v>
      </c>
      <c r="I11" s="172" t="s">
        <v>150</v>
      </c>
      <c r="J11" s="272" t="s">
        <v>18</v>
      </c>
      <c r="K11" s="272"/>
      <c r="L11" s="308" t="s">
        <v>79</v>
      </c>
      <c r="M11" s="160"/>
      <c r="N11" s="289"/>
      <c r="S11" s="286"/>
    </row>
    <row r="12" spans="1:20" x14ac:dyDescent="0.2">
      <c r="A12" s="113">
        <v>8</v>
      </c>
      <c r="B12" s="131" t="s">
        <v>62</v>
      </c>
      <c r="C12" s="84" t="s">
        <v>15</v>
      </c>
      <c r="D12" s="132"/>
      <c r="E12" s="83" t="s">
        <v>77</v>
      </c>
      <c r="F12" s="302" t="s">
        <v>78</v>
      </c>
      <c r="G12" s="277"/>
      <c r="H12" s="26">
        <v>53</v>
      </c>
      <c r="I12" s="273" t="s">
        <v>151</v>
      </c>
      <c r="J12" s="83" t="s">
        <v>152</v>
      </c>
      <c r="K12" s="160"/>
      <c r="L12" s="303" t="s">
        <v>78</v>
      </c>
      <c r="M12" s="160"/>
      <c r="N12" s="290"/>
      <c r="O12" s="286"/>
    </row>
    <row r="13" spans="1:20" x14ac:dyDescent="0.2">
      <c r="A13" s="113">
        <v>9</v>
      </c>
      <c r="B13" s="131" t="s">
        <v>64</v>
      </c>
      <c r="C13" s="84" t="s">
        <v>15</v>
      </c>
      <c r="D13" s="132"/>
      <c r="E13" s="83" t="s">
        <v>77</v>
      </c>
      <c r="F13" s="307" t="s">
        <v>79</v>
      </c>
      <c r="G13" s="277"/>
      <c r="H13" s="26">
        <v>54</v>
      </c>
      <c r="I13" s="274" t="s">
        <v>153</v>
      </c>
      <c r="J13" s="83" t="s">
        <v>103</v>
      </c>
      <c r="K13" s="160"/>
      <c r="L13" s="303" t="s">
        <v>78</v>
      </c>
      <c r="M13" s="160"/>
      <c r="N13" s="290"/>
    </row>
    <row r="14" spans="1:20" x14ac:dyDescent="0.2">
      <c r="A14" s="113">
        <v>10</v>
      </c>
      <c r="B14" s="27" t="s">
        <v>192</v>
      </c>
      <c r="C14" s="83" t="s">
        <v>26</v>
      </c>
      <c r="D14" s="83"/>
      <c r="E14" s="160" t="s">
        <v>77</v>
      </c>
      <c r="F14" s="83"/>
      <c r="G14" s="276"/>
      <c r="H14" s="26">
        <v>55</v>
      </c>
      <c r="I14" s="61" t="s">
        <v>154</v>
      </c>
      <c r="J14" s="83" t="s">
        <v>103</v>
      </c>
      <c r="K14" s="83"/>
      <c r="L14" s="303" t="s">
        <v>78</v>
      </c>
      <c r="M14" s="83"/>
      <c r="N14" s="289"/>
    </row>
    <row r="15" spans="1:20" x14ac:dyDescent="0.2">
      <c r="A15" s="113">
        <v>11</v>
      </c>
      <c r="B15" s="131" t="s">
        <v>65</v>
      </c>
      <c r="C15" s="84" t="s">
        <v>53</v>
      </c>
      <c r="D15" s="132"/>
      <c r="E15" s="83" t="s">
        <v>77</v>
      </c>
      <c r="F15" s="83"/>
      <c r="G15" s="277"/>
      <c r="H15" s="26">
        <v>56</v>
      </c>
      <c r="I15" s="131" t="s">
        <v>155</v>
      </c>
      <c r="J15" s="83" t="s">
        <v>19</v>
      </c>
      <c r="K15" s="160"/>
      <c r="L15" s="83" t="s">
        <v>77</v>
      </c>
      <c r="M15" s="160"/>
      <c r="N15" s="290"/>
    </row>
    <row r="16" spans="1:20" x14ac:dyDescent="0.2">
      <c r="A16" s="113">
        <v>12</v>
      </c>
      <c r="B16" s="131" t="s">
        <v>50</v>
      </c>
      <c r="C16" s="84" t="s">
        <v>51</v>
      </c>
      <c r="D16" s="132"/>
      <c r="E16" s="83" t="s">
        <v>77</v>
      </c>
      <c r="F16" s="302" t="s">
        <v>78</v>
      </c>
      <c r="G16" s="277"/>
      <c r="H16" s="26">
        <v>57</v>
      </c>
      <c r="I16" s="131" t="s">
        <v>156</v>
      </c>
      <c r="J16" s="83" t="s">
        <v>25</v>
      </c>
      <c r="K16" s="160"/>
      <c r="L16" s="83" t="s">
        <v>77</v>
      </c>
      <c r="M16" s="160"/>
      <c r="N16" s="290"/>
    </row>
    <row r="17" spans="1:20" x14ac:dyDescent="0.2">
      <c r="A17" s="113">
        <v>13</v>
      </c>
      <c r="B17" s="131" t="s">
        <v>60</v>
      </c>
      <c r="C17" s="84" t="s">
        <v>51</v>
      </c>
      <c r="D17" s="132"/>
      <c r="E17" s="83" t="s">
        <v>77</v>
      </c>
      <c r="F17" s="83"/>
      <c r="G17" s="276"/>
      <c r="H17" s="26">
        <v>58</v>
      </c>
      <c r="I17" s="131" t="s">
        <v>159</v>
      </c>
      <c r="J17" s="83" t="s">
        <v>18</v>
      </c>
      <c r="K17" s="160" t="s">
        <v>10</v>
      </c>
      <c r="L17" s="308" t="s">
        <v>79</v>
      </c>
      <c r="M17" s="160"/>
      <c r="N17" s="289"/>
      <c r="S17" s="286"/>
    </row>
    <row r="18" spans="1:20" x14ac:dyDescent="0.2">
      <c r="A18" s="113">
        <v>14</v>
      </c>
      <c r="B18" s="161" t="s">
        <v>27</v>
      </c>
      <c r="C18" s="84" t="s">
        <v>26</v>
      </c>
      <c r="D18" s="84"/>
      <c r="E18" s="83" t="s">
        <v>77</v>
      </c>
      <c r="F18" s="302" t="s">
        <v>78</v>
      </c>
      <c r="G18" s="277"/>
      <c r="H18" s="26">
        <v>59</v>
      </c>
      <c r="I18" s="131" t="s">
        <v>160</v>
      </c>
      <c r="J18" s="83" t="s">
        <v>152</v>
      </c>
      <c r="K18" s="160" t="s">
        <v>10</v>
      </c>
      <c r="L18" s="83" t="s">
        <v>77</v>
      </c>
      <c r="M18" s="307" t="s">
        <v>79</v>
      </c>
      <c r="N18" s="290"/>
      <c r="S18" s="286"/>
    </row>
    <row r="19" spans="1:20" x14ac:dyDescent="0.2">
      <c r="A19" s="113">
        <v>15</v>
      </c>
      <c r="B19" s="131" t="s">
        <v>24</v>
      </c>
      <c r="C19" s="84" t="s">
        <v>18</v>
      </c>
      <c r="D19" s="132"/>
      <c r="E19" s="83" t="s">
        <v>77</v>
      </c>
      <c r="F19" s="83"/>
      <c r="G19" s="277"/>
      <c r="H19" s="26">
        <v>60</v>
      </c>
      <c r="I19" s="131" t="s">
        <v>161</v>
      </c>
      <c r="J19" s="83" t="s">
        <v>152</v>
      </c>
      <c r="K19" s="160"/>
      <c r="L19" s="83" t="s">
        <v>77</v>
      </c>
      <c r="M19" s="307" t="s">
        <v>79</v>
      </c>
      <c r="N19" s="290"/>
      <c r="S19" s="286"/>
    </row>
    <row r="20" spans="1:20" x14ac:dyDescent="0.2">
      <c r="A20" s="113">
        <v>16</v>
      </c>
      <c r="B20" s="131" t="s">
        <v>114</v>
      </c>
      <c r="C20" s="84" t="s">
        <v>18</v>
      </c>
      <c r="D20" s="132"/>
      <c r="E20" s="83" t="s">
        <v>77</v>
      </c>
      <c r="F20" s="83"/>
      <c r="G20" s="276"/>
      <c r="H20" s="26">
        <v>61</v>
      </c>
      <c r="I20" s="27" t="s">
        <v>166</v>
      </c>
      <c r="J20" s="83" t="s">
        <v>15</v>
      </c>
      <c r="K20" s="160"/>
      <c r="L20" s="303" t="s">
        <v>78</v>
      </c>
      <c r="M20" s="160"/>
      <c r="N20" s="289"/>
      <c r="P20" s="286"/>
      <c r="S20" s="286"/>
    </row>
    <row r="21" spans="1:20" x14ac:dyDescent="0.2">
      <c r="A21" s="113">
        <v>17</v>
      </c>
      <c r="B21" s="85" t="s">
        <v>68</v>
      </c>
      <c r="C21" s="84" t="s">
        <v>51</v>
      </c>
      <c r="D21" s="83" t="s">
        <v>10</v>
      </c>
      <c r="E21" s="302" t="s">
        <v>78</v>
      </c>
      <c r="F21" s="307" t="s">
        <v>79</v>
      </c>
      <c r="G21" s="277"/>
      <c r="H21" s="26">
        <v>62</v>
      </c>
      <c r="I21" s="27" t="s">
        <v>167</v>
      </c>
      <c r="J21" s="83" t="s">
        <v>168</v>
      </c>
      <c r="K21" s="160"/>
      <c r="L21" s="305" t="s">
        <v>80</v>
      </c>
      <c r="M21" s="160"/>
      <c r="N21" s="290"/>
    </row>
    <row r="22" spans="1:20" x14ac:dyDescent="0.2">
      <c r="A22" s="113">
        <v>18</v>
      </c>
      <c r="B22" s="281" t="s">
        <v>67</v>
      </c>
      <c r="C22" s="84" t="s">
        <v>51</v>
      </c>
      <c r="D22" s="83"/>
      <c r="E22" s="302" t="s">
        <v>78</v>
      </c>
      <c r="F22" s="83"/>
      <c r="G22" s="277"/>
      <c r="H22" s="26">
        <v>63</v>
      </c>
      <c r="I22" s="27" t="s">
        <v>169</v>
      </c>
      <c r="J22" s="83" t="s">
        <v>25</v>
      </c>
      <c r="K22" s="160"/>
      <c r="L22" s="305" t="s">
        <v>80</v>
      </c>
      <c r="M22" s="160"/>
      <c r="N22" s="290"/>
    </row>
    <row r="23" spans="1:20" x14ac:dyDescent="0.2">
      <c r="A23" s="113">
        <v>19</v>
      </c>
      <c r="B23" s="85" t="s">
        <v>23</v>
      </c>
      <c r="C23" s="84" t="s">
        <v>19</v>
      </c>
      <c r="D23" s="83"/>
      <c r="E23" s="302" t="s">
        <v>78</v>
      </c>
      <c r="F23" s="83"/>
      <c r="G23" s="276"/>
      <c r="H23" s="26">
        <v>64</v>
      </c>
      <c r="I23" s="27" t="s">
        <v>171</v>
      </c>
      <c r="J23" s="83" t="s">
        <v>152</v>
      </c>
      <c r="K23" s="160"/>
      <c r="L23" s="303" t="s">
        <v>78</v>
      </c>
      <c r="M23" s="160"/>
      <c r="N23" s="289"/>
    </row>
    <row r="24" spans="1:20" x14ac:dyDescent="0.2">
      <c r="A24" s="113">
        <v>20</v>
      </c>
      <c r="B24" s="270" t="s">
        <v>71</v>
      </c>
      <c r="C24" s="29" t="s">
        <v>25</v>
      </c>
      <c r="D24" s="83"/>
      <c r="E24" s="302" t="s">
        <v>78</v>
      </c>
      <c r="F24" s="83"/>
      <c r="G24" s="277"/>
      <c r="H24" s="26">
        <v>65</v>
      </c>
      <c r="I24" s="27" t="s">
        <v>172</v>
      </c>
      <c r="J24" s="83" t="s">
        <v>19</v>
      </c>
      <c r="K24" s="160"/>
      <c r="L24" s="303" t="s">
        <v>78</v>
      </c>
      <c r="M24" s="160"/>
      <c r="N24" s="290"/>
    </row>
    <row r="25" spans="1:20" x14ac:dyDescent="0.2">
      <c r="A25" s="113">
        <v>21</v>
      </c>
      <c r="B25" s="134" t="s">
        <v>108</v>
      </c>
      <c r="C25" s="88" t="s">
        <v>18</v>
      </c>
      <c r="D25" s="137"/>
      <c r="E25" s="302" t="s">
        <v>78</v>
      </c>
      <c r="F25" s="83"/>
      <c r="G25" s="277"/>
      <c r="H25" s="26">
        <v>66</v>
      </c>
      <c r="I25" s="27" t="s">
        <v>173</v>
      </c>
      <c r="J25" s="83" t="s">
        <v>19</v>
      </c>
      <c r="K25" s="160" t="s">
        <v>10</v>
      </c>
      <c r="L25" s="303" t="s">
        <v>78</v>
      </c>
      <c r="M25" s="160"/>
      <c r="N25" s="290"/>
      <c r="S25" s="286"/>
    </row>
    <row r="26" spans="1:20" x14ac:dyDescent="0.2">
      <c r="A26" s="113">
        <v>22</v>
      </c>
      <c r="B26" s="172" t="s">
        <v>49</v>
      </c>
      <c r="C26" s="84" t="s">
        <v>15</v>
      </c>
      <c r="D26" s="160"/>
      <c r="E26" s="305" t="s">
        <v>80</v>
      </c>
      <c r="F26" s="83"/>
      <c r="G26" s="276"/>
      <c r="H26" s="26">
        <v>67</v>
      </c>
      <c r="I26" s="27" t="s">
        <v>174</v>
      </c>
      <c r="J26" s="83" t="s">
        <v>19</v>
      </c>
      <c r="K26" s="160" t="s">
        <v>10</v>
      </c>
      <c r="L26" s="303" t="s">
        <v>78</v>
      </c>
      <c r="M26" s="160"/>
      <c r="N26" s="289"/>
    </row>
    <row r="27" spans="1:20" x14ac:dyDescent="0.2">
      <c r="A27" s="113">
        <v>23</v>
      </c>
      <c r="B27" s="172" t="s">
        <v>165</v>
      </c>
      <c r="C27" s="83" t="s">
        <v>103</v>
      </c>
      <c r="D27" s="160"/>
      <c r="E27" s="303" t="s">
        <v>78</v>
      </c>
      <c r="F27" s="83"/>
      <c r="G27" s="277"/>
      <c r="H27" s="26">
        <v>68</v>
      </c>
      <c r="I27" s="27" t="s">
        <v>175</v>
      </c>
      <c r="J27" s="83" t="s">
        <v>15</v>
      </c>
      <c r="K27" s="160"/>
      <c r="L27" s="303" t="s">
        <v>78</v>
      </c>
      <c r="M27" s="160"/>
      <c r="N27" s="290"/>
      <c r="P27" s="286"/>
    </row>
    <row r="28" spans="1:20" x14ac:dyDescent="0.2">
      <c r="A28" s="113">
        <v>24</v>
      </c>
      <c r="B28" s="131" t="s">
        <v>81</v>
      </c>
      <c r="C28" s="84" t="s">
        <v>18</v>
      </c>
      <c r="D28" s="132"/>
      <c r="E28" s="308" t="s">
        <v>79</v>
      </c>
      <c r="F28" s="83"/>
      <c r="G28" s="277"/>
      <c r="H28" s="26">
        <v>69</v>
      </c>
      <c r="I28" s="27" t="s">
        <v>178</v>
      </c>
      <c r="J28" s="83" t="s">
        <v>26</v>
      </c>
      <c r="K28" s="83"/>
      <c r="L28" s="83" t="s">
        <v>77</v>
      </c>
      <c r="M28" s="83"/>
      <c r="N28" s="290"/>
      <c r="S28" s="286"/>
    </row>
    <row r="29" spans="1:20" x14ac:dyDescent="0.2">
      <c r="A29" s="113">
        <v>25</v>
      </c>
      <c r="B29" s="161" t="s">
        <v>115</v>
      </c>
      <c r="C29" s="84" t="s">
        <v>18</v>
      </c>
      <c r="D29" s="84" t="s">
        <v>10</v>
      </c>
      <c r="E29" s="308" t="s">
        <v>79</v>
      </c>
      <c r="F29" s="83"/>
      <c r="G29" s="276"/>
      <c r="H29" s="26">
        <v>70</v>
      </c>
      <c r="I29" s="27" t="s">
        <v>176</v>
      </c>
      <c r="J29" s="83" t="s">
        <v>18</v>
      </c>
      <c r="K29" s="83"/>
      <c r="L29" s="83" t="s">
        <v>77</v>
      </c>
      <c r="M29" s="83"/>
      <c r="N29" s="289"/>
      <c r="S29" s="286"/>
      <c r="T29" s="286"/>
    </row>
    <row r="30" spans="1:20" x14ac:dyDescent="0.2">
      <c r="A30" s="113">
        <v>26</v>
      </c>
      <c r="B30" s="131" t="s">
        <v>47</v>
      </c>
      <c r="C30" s="83" t="s">
        <v>18</v>
      </c>
      <c r="D30" s="160"/>
      <c r="E30" s="160" t="s">
        <v>77</v>
      </c>
      <c r="F30" s="308" t="s">
        <v>79</v>
      </c>
      <c r="G30" s="277"/>
      <c r="H30" s="26">
        <v>71</v>
      </c>
      <c r="I30" s="131" t="s">
        <v>179</v>
      </c>
      <c r="J30" s="83" t="s">
        <v>18</v>
      </c>
      <c r="K30" s="83"/>
      <c r="L30" s="83" t="s">
        <v>77</v>
      </c>
      <c r="M30" s="83"/>
      <c r="N30" s="290"/>
      <c r="S30" s="286"/>
      <c r="T30" s="286"/>
    </row>
    <row r="31" spans="1:20" x14ac:dyDescent="0.2">
      <c r="A31" s="113">
        <v>27</v>
      </c>
      <c r="B31" s="131" t="s">
        <v>48</v>
      </c>
      <c r="C31" s="83" t="s">
        <v>18</v>
      </c>
      <c r="D31" s="83"/>
      <c r="E31" s="160" t="s">
        <v>77</v>
      </c>
      <c r="F31" s="308" t="s">
        <v>79</v>
      </c>
      <c r="G31" s="277"/>
      <c r="H31" s="26">
        <v>72</v>
      </c>
      <c r="I31" s="131" t="s">
        <v>180</v>
      </c>
      <c r="J31" s="83" t="s">
        <v>18</v>
      </c>
      <c r="K31" s="83"/>
      <c r="L31" s="83" t="s">
        <v>77</v>
      </c>
      <c r="M31" s="83"/>
      <c r="N31" s="290"/>
      <c r="S31" s="286"/>
      <c r="T31" s="286"/>
    </row>
    <row r="32" spans="1:20" x14ac:dyDescent="0.2">
      <c r="A32" s="113">
        <v>28</v>
      </c>
      <c r="B32" s="131" t="s">
        <v>82</v>
      </c>
      <c r="C32" s="88" t="s">
        <v>15</v>
      </c>
      <c r="D32" s="137"/>
      <c r="E32" s="83" t="s">
        <v>77</v>
      </c>
      <c r="F32" s="83"/>
      <c r="G32" s="276"/>
      <c r="H32" s="26">
        <v>73</v>
      </c>
      <c r="I32" s="131"/>
      <c r="J32" s="83" t="s">
        <v>18</v>
      </c>
      <c r="K32" s="83"/>
      <c r="L32" s="83" t="s">
        <v>77</v>
      </c>
      <c r="M32" s="83"/>
      <c r="N32" s="289"/>
      <c r="T32" s="286"/>
    </row>
    <row r="33" spans="1:20" x14ac:dyDescent="0.2">
      <c r="A33" s="113">
        <v>29</v>
      </c>
      <c r="B33" s="131" t="s">
        <v>102</v>
      </c>
      <c r="C33" s="84" t="s">
        <v>103</v>
      </c>
      <c r="D33" s="132"/>
      <c r="E33" s="83" t="s">
        <v>77</v>
      </c>
      <c r="F33" s="307" t="s">
        <v>79</v>
      </c>
      <c r="G33" s="277"/>
      <c r="H33" s="26">
        <v>74</v>
      </c>
      <c r="I33" s="131" t="s">
        <v>182</v>
      </c>
      <c r="J33" s="83" t="s">
        <v>18</v>
      </c>
      <c r="K33" s="83"/>
      <c r="L33" s="83" t="s">
        <v>77</v>
      </c>
      <c r="M33" s="83"/>
      <c r="N33" s="290"/>
      <c r="T33" s="286"/>
    </row>
    <row r="34" spans="1:20" x14ac:dyDescent="0.2">
      <c r="A34" s="113">
        <v>30</v>
      </c>
      <c r="B34" s="131" t="s">
        <v>116</v>
      </c>
      <c r="C34" s="138" t="s">
        <v>53</v>
      </c>
      <c r="D34" s="132"/>
      <c r="E34" s="83" t="s">
        <v>77</v>
      </c>
      <c r="F34" s="83"/>
      <c r="G34" s="277"/>
      <c r="H34" s="26">
        <v>75</v>
      </c>
      <c r="I34" s="131" t="s">
        <v>183</v>
      </c>
      <c r="J34" s="83" t="s">
        <v>18</v>
      </c>
      <c r="K34" s="83"/>
      <c r="L34" s="83" t="s">
        <v>77</v>
      </c>
      <c r="M34" s="83"/>
      <c r="N34" s="290"/>
      <c r="T34" s="286"/>
    </row>
    <row r="35" spans="1:20" x14ac:dyDescent="0.2">
      <c r="A35" s="113">
        <v>31</v>
      </c>
      <c r="B35" s="136" t="s">
        <v>104</v>
      </c>
      <c r="C35" s="88" t="s">
        <v>18</v>
      </c>
      <c r="D35" s="137"/>
      <c r="E35" s="83" t="s">
        <v>77</v>
      </c>
      <c r="F35" s="83"/>
      <c r="G35" s="276"/>
      <c r="H35" s="26">
        <v>76</v>
      </c>
      <c r="I35" s="27" t="s">
        <v>191</v>
      </c>
      <c r="J35" s="83" t="s">
        <v>18</v>
      </c>
      <c r="K35" s="160"/>
      <c r="L35" s="160" t="s">
        <v>77</v>
      </c>
      <c r="M35" s="160"/>
      <c r="N35" s="290"/>
      <c r="S35" s="286"/>
      <c r="T35" s="286"/>
    </row>
    <row r="36" spans="1:20" x14ac:dyDescent="0.2">
      <c r="A36" s="113">
        <v>32</v>
      </c>
      <c r="B36" s="131" t="s">
        <v>117</v>
      </c>
      <c r="C36" s="84" t="s">
        <v>26</v>
      </c>
      <c r="D36" s="132"/>
      <c r="E36" s="302" t="s">
        <v>78</v>
      </c>
      <c r="F36" s="83"/>
      <c r="G36" s="277"/>
      <c r="H36" s="26">
        <v>77</v>
      </c>
      <c r="I36" s="27" t="s">
        <v>195</v>
      </c>
      <c r="J36" s="83" t="s">
        <v>19</v>
      </c>
      <c r="K36" s="160" t="s">
        <v>10</v>
      </c>
      <c r="L36" s="303" t="s">
        <v>78</v>
      </c>
      <c r="M36" s="160"/>
      <c r="N36" s="290"/>
    </row>
    <row r="37" spans="1:20" x14ac:dyDescent="0.2">
      <c r="A37" s="113">
        <v>33</v>
      </c>
      <c r="B37" s="161" t="s">
        <v>109</v>
      </c>
      <c r="C37" s="84" t="s">
        <v>26</v>
      </c>
      <c r="D37" s="132"/>
      <c r="E37" s="302" t="s">
        <v>78</v>
      </c>
      <c r="F37" s="83"/>
      <c r="G37" s="277"/>
      <c r="H37" s="26">
        <v>78</v>
      </c>
      <c r="I37" s="61" t="s">
        <v>196</v>
      </c>
      <c r="J37" s="83" t="s">
        <v>19</v>
      </c>
      <c r="K37" s="160" t="s">
        <v>10</v>
      </c>
      <c r="L37" s="160" t="s">
        <v>77</v>
      </c>
      <c r="M37" s="160"/>
      <c r="N37" s="290"/>
    </row>
    <row r="38" spans="1:20" x14ac:dyDescent="0.2">
      <c r="A38" s="113">
        <v>34</v>
      </c>
      <c r="B38" s="86" t="s">
        <v>118</v>
      </c>
      <c r="C38" s="84" t="s">
        <v>19</v>
      </c>
      <c r="D38" s="132"/>
      <c r="E38" s="306" t="s">
        <v>80</v>
      </c>
      <c r="F38" s="83"/>
      <c r="G38" s="276"/>
      <c r="H38" s="26">
        <v>79</v>
      </c>
      <c r="I38" s="27" t="s">
        <v>197</v>
      </c>
      <c r="J38" s="83" t="s">
        <v>19</v>
      </c>
      <c r="K38" s="160" t="s">
        <v>10</v>
      </c>
      <c r="L38" s="160" t="s">
        <v>77</v>
      </c>
      <c r="M38" s="83"/>
      <c r="N38" s="289"/>
    </row>
    <row r="39" spans="1:20" x14ac:dyDescent="0.2">
      <c r="A39" s="113">
        <v>35</v>
      </c>
      <c r="B39" s="86" t="s">
        <v>119</v>
      </c>
      <c r="C39" s="84" t="s">
        <v>110</v>
      </c>
      <c r="D39" s="132"/>
      <c r="E39" s="306" t="s">
        <v>80</v>
      </c>
      <c r="F39" s="83"/>
      <c r="G39" s="277"/>
      <c r="H39" s="26">
        <v>80</v>
      </c>
      <c r="I39" s="61" t="s">
        <v>198</v>
      </c>
      <c r="J39" s="83" t="s">
        <v>17</v>
      </c>
      <c r="K39" s="83"/>
      <c r="L39" s="160" t="s">
        <v>77</v>
      </c>
      <c r="M39" s="83"/>
      <c r="N39" s="290"/>
    </row>
    <row r="40" spans="1:20" x14ac:dyDescent="0.2">
      <c r="A40" s="113">
        <v>36</v>
      </c>
      <c r="B40" s="61" t="s">
        <v>125</v>
      </c>
      <c r="C40" s="84" t="s">
        <v>25</v>
      </c>
      <c r="D40" s="132"/>
      <c r="E40" s="307" t="s">
        <v>79</v>
      </c>
      <c r="F40" s="83"/>
      <c r="G40" s="277"/>
      <c r="H40" s="26">
        <v>81</v>
      </c>
      <c r="I40" s="27" t="s">
        <v>201</v>
      </c>
      <c r="J40" s="83" t="s">
        <v>17</v>
      </c>
      <c r="K40" s="83" t="s">
        <v>10</v>
      </c>
      <c r="L40" s="160" t="s">
        <v>77</v>
      </c>
      <c r="M40" s="83"/>
      <c r="N40" s="290"/>
    </row>
    <row r="41" spans="1:20" x14ac:dyDescent="0.2">
      <c r="A41" s="113">
        <v>37</v>
      </c>
      <c r="B41" s="131" t="s">
        <v>126</v>
      </c>
      <c r="C41" s="84" t="s">
        <v>25</v>
      </c>
      <c r="D41" s="83"/>
      <c r="E41" s="83" t="s">
        <v>77</v>
      </c>
      <c r="F41" s="307" t="s">
        <v>79</v>
      </c>
      <c r="G41" s="276"/>
      <c r="H41" s="26">
        <v>82</v>
      </c>
      <c r="I41" s="27" t="s">
        <v>200</v>
      </c>
      <c r="J41" s="160" t="s">
        <v>17</v>
      </c>
      <c r="K41" s="160" t="s">
        <v>10</v>
      </c>
      <c r="L41" s="160" t="s">
        <v>77</v>
      </c>
      <c r="M41" s="160"/>
      <c r="N41" s="289"/>
    </row>
    <row r="42" spans="1:20" x14ac:dyDescent="0.2">
      <c r="A42" s="113">
        <v>38</v>
      </c>
      <c r="B42" s="131" t="s">
        <v>122</v>
      </c>
      <c r="C42" s="84" t="s">
        <v>25</v>
      </c>
      <c r="D42" s="83"/>
      <c r="E42" s="302" t="s">
        <v>78</v>
      </c>
      <c r="F42" s="83"/>
      <c r="G42" s="277"/>
      <c r="H42" s="26">
        <v>83</v>
      </c>
      <c r="I42" s="27" t="s">
        <v>194</v>
      </c>
      <c r="J42" s="83" t="s">
        <v>15</v>
      </c>
      <c r="K42" s="83"/>
      <c r="L42" s="160" t="s">
        <v>77</v>
      </c>
      <c r="M42" s="307" t="s">
        <v>79</v>
      </c>
      <c r="N42" s="290"/>
      <c r="P42" s="286"/>
    </row>
    <row r="43" spans="1:20" x14ac:dyDescent="0.2">
      <c r="A43" s="113">
        <v>39</v>
      </c>
      <c r="B43" s="131" t="s">
        <v>127</v>
      </c>
      <c r="C43" s="88" t="s">
        <v>128</v>
      </c>
      <c r="D43" s="83"/>
      <c r="E43" s="302" t="s">
        <v>78</v>
      </c>
      <c r="F43" s="83"/>
      <c r="G43" s="277"/>
      <c r="H43" s="26">
        <v>84</v>
      </c>
      <c r="I43" s="61" t="s">
        <v>204</v>
      </c>
      <c r="J43" s="83" t="s">
        <v>15</v>
      </c>
      <c r="K43" s="83"/>
      <c r="L43" s="303" t="s">
        <v>78</v>
      </c>
      <c r="M43" s="83"/>
      <c r="N43" s="290"/>
      <c r="P43" s="286"/>
    </row>
    <row r="44" spans="1:20" x14ac:dyDescent="0.2">
      <c r="A44" s="113">
        <v>40</v>
      </c>
      <c r="B44" s="131" t="s">
        <v>130</v>
      </c>
      <c r="C44" s="83" t="s">
        <v>17</v>
      </c>
      <c r="D44" s="83"/>
      <c r="E44" s="83" t="s">
        <v>77</v>
      </c>
      <c r="F44" s="83"/>
      <c r="G44" s="276"/>
      <c r="H44" s="26">
        <v>85</v>
      </c>
      <c r="I44" s="27" t="s">
        <v>206</v>
      </c>
      <c r="J44" s="83" t="s">
        <v>15</v>
      </c>
      <c r="K44" s="83" t="s">
        <v>10</v>
      </c>
      <c r="L44" s="160" t="s">
        <v>77</v>
      </c>
      <c r="M44" s="307" t="s">
        <v>79</v>
      </c>
      <c r="N44" s="289"/>
      <c r="O44" s="286"/>
      <c r="P44" s="286"/>
    </row>
    <row r="45" spans="1:20" x14ac:dyDescent="0.2">
      <c r="A45" s="113">
        <v>41</v>
      </c>
      <c r="B45" s="61" t="s">
        <v>131</v>
      </c>
      <c r="C45" s="88" t="s">
        <v>17</v>
      </c>
      <c r="D45" s="83"/>
      <c r="E45" s="83" t="s">
        <v>77</v>
      </c>
      <c r="F45" s="83"/>
      <c r="G45" s="277"/>
      <c r="H45" s="26">
        <v>86</v>
      </c>
      <c r="I45" s="61" t="s">
        <v>210</v>
      </c>
      <c r="J45" s="83" t="s">
        <v>15</v>
      </c>
      <c r="K45" s="83" t="s">
        <v>10</v>
      </c>
      <c r="L45" s="303" t="s">
        <v>78</v>
      </c>
      <c r="M45" s="83"/>
      <c r="N45" s="290"/>
      <c r="P45" s="286"/>
    </row>
    <row r="46" spans="1:20" x14ac:dyDescent="0.2">
      <c r="A46" s="113">
        <v>42</v>
      </c>
      <c r="B46" s="131" t="s">
        <v>132</v>
      </c>
      <c r="C46" s="88" t="s">
        <v>17</v>
      </c>
      <c r="D46" s="83"/>
      <c r="E46" s="83" t="s">
        <v>77</v>
      </c>
      <c r="F46" s="83"/>
      <c r="G46" s="277"/>
      <c r="H46" s="26">
        <v>87</v>
      </c>
      <c r="I46" s="27" t="s">
        <v>211</v>
      </c>
      <c r="J46" s="83" t="s">
        <v>15</v>
      </c>
      <c r="K46" s="83"/>
      <c r="L46" s="303" t="s">
        <v>78</v>
      </c>
      <c r="M46" s="83"/>
      <c r="N46" s="290"/>
      <c r="P46" s="286"/>
    </row>
    <row r="47" spans="1:20" x14ac:dyDescent="0.2">
      <c r="A47" s="113">
        <v>43</v>
      </c>
      <c r="B47" s="131" t="s">
        <v>133</v>
      </c>
      <c r="C47" s="84" t="s">
        <v>134</v>
      </c>
      <c r="D47" s="83"/>
      <c r="E47" s="83" t="s">
        <v>77</v>
      </c>
      <c r="F47" s="83"/>
      <c r="G47" s="276"/>
      <c r="H47" s="26">
        <v>88</v>
      </c>
      <c r="I47" s="274" t="s">
        <v>212</v>
      </c>
      <c r="J47" s="83" t="s">
        <v>15</v>
      </c>
      <c r="K47" s="83"/>
      <c r="L47" s="303" t="s">
        <v>78</v>
      </c>
      <c r="M47" s="83"/>
      <c r="N47" s="289"/>
      <c r="P47" s="286"/>
    </row>
    <row r="48" spans="1:20" x14ac:dyDescent="0.2">
      <c r="A48" s="113">
        <v>44</v>
      </c>
      <c r="B48" s="85" t="s">
        <v>137</v>
      </c>
      <c r="C48" s="29" t="s">
        <v>148</v>
      </c>
      <c r="D48" s="83"/>
      <c r="E48" s="302" t="s">
        <v>78</v>
      </c>
      <c r="F48" s="83"/>
      <c r="G48" s="277"/>
      <c r="H48" s="26">
        <v>89</v>
      </c>
      <c r="I48" s="292" t="s">
        <v>213</v>
      </c>
      <c r="J48" s="28" t="s">
        <v>15</v>
      </c>
      <c r="K48" s="83" t="s">
        <v>10</v>
      </c>
      <c r="L48" s="83" t="s">
        <v>77</v>
      </c>
      <c r="M48" s="302" t="s">
        <v>78</v>
      </c>
      <c r="N48" s="290"/>
      <c r="P48" s="286"/>
    </row>
    <row r="49" spans="1:21" ht="15.75" thickBot="1" x14ac:dyDescent="0.25">
      <c r="A49" s="158">
        <v>45</v>
      </c>
      <c r="B49" s="167" t="s">
        <v>129</v>
      </c>
      <c r="C49" s="168" t="s">
        <v>17</v>
      </c>
      <c r="D49" s="169"/>
      <c r="E49" s="169" t="s">
        <v>77</v>
      </c>
      <c r="F49" s="169"/>
      <c r="G49" s="278"/>
      <c r="H49" s="170">
        <v>90</v>
      </c>
      <c r="I49" s="293" t="s">
        <v>214</v>
      </c>
      <c r="J49" s="201" t="s">
        <v>15</v>
      </c>
      <c r="K49" s="169" t="s">
        <v>10</v>
      </c>
      <c r="L49" s="169" t="s">
        <v>77</v>
      </c>
      <c r="M49" s="304" t="s">
        <v>78</v>
      </c>
      <c r="N49" s="291"/>
      <c r="P49" s="286"/>
    </row>
    <row r="50" spans="1:21" x14ac:dyDescent="0.2">
      <c r="A50" s="61"/>
      <c r="B50" s="61"/>
      <c r="C50" s="61"/>
      <c r="D50" s="61"/>
      <c r="E50" s="61"/>
      <c r="F50" s="61"/>
      <c r="G50" s="279"/>
      <c r="H50" s="61"/>
      <c r="I50" s="61"/>
      <c r="J50" s="159"/>
      <c r="K50" s="159"/>
      <c r="L50" s="159"/>
      <c r="M50" s="159"/>
      <c r="N50" s="276"/>
      <c r="O50" s="287"/>
      <c r="P50" s="286"/>
      <c r="Q50" s="280"/>
      <c r="R50" s="280"/>
      <c r="S50" s="286"/>
      <c r="T50" s="286"/>
      <c r="U50" s="280"/>
    </row>
    <row r="51" spans="1:2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159"/>
      <c r="K51" s="159"/>
      <c r="L51" s="159"/>
      <c r="M51" s="159"/>
      <c r="N51" s="61"/>
      <c r="Q51" s="66" t="s">
        <v>207</v>
      </c>
      <c r="R51" s="66" t="s">
        <v>208</v>
      </c>
      <c r="S51" s="66"/>
      <c r="T51" s="66"/>
      <c r="U51" s="66" t="s">
        <v>209</v>
      </c>
    </row>
    <row r="52" spans="1:2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159"/>
      <c r="K52" s="159"/>
      <c r="L52" s="159"/>
      <c r="M52" s="159"/>
      <c r="N52" s="61"/>
    </row>
    <row r="53" spans="1:2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159"/>
      <c r="K53" s="159"/>
      <c r="L53" s="159"/>
      <c r="M53" s="159"/>
      <c r="N53" s="61"/>
    </row>
    <row r="54" spans="1:2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159"/>
      <c r="K54" s="159"/>
      <c r="L54" s="159"/>
      <c r="M54" s="159"/>
      <c r="N54" s="61"/>
    </row>
    <row r="55" spans="1:2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159"/>
      <c r="K55" s="159"/>
      <c r="L55" s="159"/>
      <c r="M55" s="159"/>
      <c r="N55" s="61"/>
    </row>
    <row r="56" spans="1:2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159"/>
      <c r="K56" s="159"/>
      <c r="L56" s="159"/>
      <c r="M56" s="159"/>
      <c r="N56" s="61"/>
    </row>
    <row r="57" spans="1:2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159"/>
      <c r="K57" s="159"/>
      <c r="L57" s="159"/>
      <c r="M57" s="159"/>
      <c r="N57" s="61"/>
    </row>
    <row r="58" spans="1:2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159"/>
      <c r="K58" s="159"/>
      <c r="L58" s="159"/>
      <c r="M58" s="159"/>
      <c r="N58" s="61"/>
    </row>
    <row r="59" spans="1:2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159"/>
      <c r="K59" s="159"/>
      <c r="L59" s="159"/>
      <c r="M59" s="159"/>
      <c r="N59" s="61"/>
    </row>
    <row r="60" spans="1:2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159"/>
      <c r="K60" s="159"/>
      <c r="L60" s="159"/>
      <c r="M60" s="159"/>
      <c r="N60" s="61"/>
    </row>
    <row r="61" spans="1:2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159"/>
      <c r="K61" s="159"/>
      <c r="L61" s="159"/>
      <c r="M61" s="159"/>
      <c r="N61" s="61"/>
    </row>
    <row r="62" spans="1:2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159"/>
      <c r="K62" s="159"/>
      <c r="L62" s="159"/>
      <c r="M62" s="159"/>
      <c r="N62" s="61"/>
    </row>
    <row r="63" spans="1:2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159"/>
      <c r="K63" s="159"/>
      <c r="L63" s="159"/>
      <c r="M63" s="159"/>
      <c r="N63" s="61"/>
    </row>
    <row r="64" spans="1:2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159"/>
      <c r="K64" s="159"/>
      <c r="L64" s="159"/>
      <c r="M64" s="159"/>
      <c r="N64" s="61"/>
    </row>
    <row r="65" spans="1:14" x14ac:dyDescent="0.2">
      <c r="A65" s="61"/>
      <c r="B65" s="61"/>
      <c r="C65" s="61"/>
      <c r="D65" s="61"/>
      <c r="E65" s="61"/>
      <c r="F65" s="61"/>
      <c r="G65" s="61"/>
      <c r="H65" s="61"/>
      <c r="I65" s="61"/>
      <c r="J65" s="159"/>
      <c r="K65" s="159"/>
      <c r="L65" s="159"/>
      <c r="M65" s="159"/>
      <c r="N65" s="61"/>
    </row>
    <row r="66" spans="1:14" x14ac:dyDescent="0.2">
      <c r="A66" s="61"/>
      <c r="B66" s="61"/>
      <c r="C66" s="61"/>
      <c r="D66" s="61"/>
      <c r="E66" s="61"/>
      <c r="F66" s="61"/>
      <c r="G66" s="61"/>
      <c r="H66" s="61"/>
      <c r="I66" s="61"/>
      <c r="J66" s="159"/>
      <c r="K66" s="159"/>
      <c r="L66" s="159"/>
      <c r="M66" s="159"/>
      <c r="N66" s="61"/>
    </row>
    <row r="67" spans="1:14" x14ac:dyDescent="0.2">
      <c r="A67" s="61"/>
      <c r="B67" s="61"/>
      <c r="C67" s="61"/>
      <c r="D67" s="61"/>
      <c r="E67" s="61"/>
      <c r="F67" s="61"/>
      <c r="G67" s="61"/>
      <c r="H67" s="61"/>
      <c r="I67" s="61"/>
      <c r="J67" s="159"/>
      <c r="K67" s="159"/>
      <c r="L67" s="159"/>
      <c r="M67" s="159"/>
      <c r="N67" s="61"/>
    </row>
    <row r="68" spans="1:14" x14ac:dyDescent="0.2">
      <c r="A68" s="61"/>
      <c r="B68" s="61"/>
      <c r="C68" s="61"/>
      <c r="D68" s="61"/>
      <c r="E68" s="61"/>
      <c r="F68" s="61"/>
      <c r="G68" s="61"/>
      <c r="H68" s="61"/>
      <c r="I68" s="61"/>
      <c r="J68" s="159"/>
      <c r="K68" s="159"/>
      <c r="L68" s="159"/>
      <c r="M68" s="159"/>
      <c r="N68" s="61"/>
    </row>
    <row r="69" spans="1:14" x14ac:dyDescent="0.2">
      <c r="A69" s="61"/>
      <c r="B69" s="61"/>
      <c r="C69" s="61"/>
      <c r="D69" s="61"/>
      <c r="E69" s="61"/>
      <c r="F69" s="61"/>
      <c r="G69" s="61"/>
      <c r="H69" s="61"/>
      <c r="I69" s="61"/>
      <c r="J69" s="159"/>
      <c r="K69" s="159"/>
      <c r="L69" s="159"/>
      <c r="M69" s="159"/>
      <c r="N69" s="61"/>
    </row>
    <row r="70" spans="1:14" x14ac:dyDescent="0.2">
      <c r="A70" s="61"/>
      <c r="B70" s="61"/>
      <c r="C70" s="61"/>
      <c r="D70" s="61"/>
      <c r="E70" s="61"/>
      <c r="F70" s="61"/>
      <c r="G70" s="61"/>
      <c r="H70" s="61"/>
      <c r="I70" s="61"/>
      <c r="J70" s="159"/>
      <c r="K70" s="159"/>
      <c r="L70" s="159"/>
      <c r="M70" s="159"/>
      <c r="N70" s="61"/>
    </row>
    <row r="71" spans="1:14" x14ac:dyDescent="0.2">
      <c r="A71" s="61"/>
      <c r="B71" s="61"/>
      <c r="C71" s="61"/>
      <c r="D71" s="61"/>
      <c r="E71" s="61"/>
      <c r="F71" s="61"/>
      <c r="G71" s="61"/>
      <c r="H71" s="61"/>
      <c r="I71" s="61"/>
      <c r="J71" s="159"/>
      <c r="K71" s="159"/>
      <c r="L71" s="159"/>
      <c r="M71" s="159"/>
      <c r="N71" s="61"/>
    </row>
    <row r="72" spans="1:14" x14ac:dyDescent="0.2">
      <c r="A72" s="61"/>
      <c r="B72" s="61"/>
      <c r="C72" s="61"/>
      <c r="D72" s="61"/>
      <c r="E72" s="61"/>
      <c r="F72" s="61"/>
      <c r="G72" s="61"/>
      <c r="H72" s="61"/>
      <c r="I72" s="61"/>
      <c r="J72" s="159"/>
      <c r="K72" s="159"/>
      <c r="L72" s="159"/>
      <c r="M72" s="159"/>
      <c r="N72" s="61"/>
    </row>
    <row r="73" spans="1:14" x14ac:dyDescent="0.2">
      <c r="A73" s="61"/>
      <c r="B73" s="61"/>
      <c r="C73" s="61"/>
      <c r="D73" s="61"/>
      <c r="E73" s="61"/>
      <c r="F73" s="61"/>
      <c r="G73" s="61"/>
      <c r="H73" s="61"/>
      <c r="I73" s="61"/>
      <c r="J73" s="159"/>
      <c r="K73" s="159"/>
      <c r="L73" s="159"/>
      <c r="M73" s="159"/>
      <c r="N73" s="61"/>
    </row>
    <row r="74" spans="1:14" x14ac:dyDescent="0.2">
      <c r="A74" s="61"/>
      <c r="B74" s="61"/>
      <c r="C74" s="61"/>
      <c r="D74" s="61"/>
      <c r="E74" s="61"/>
      <c r="F74" s="61"/>
      <c r="G74" s="61"/>
      <c r="H74" s="61"/>
      <c r="I74" s="61"/>
      <c r="J74" s="159"/>
      <c r="K74" s="159"/>
      <c r="L74" s="159"/>
      <c r="M74" s="159"/>
      <c r="N74" s="61"/>
    </row>
    <row r="75" spans="1:14" x14ac:dyDescent="0.2">
      <c r="A75" s="61"/>
      <c r="B75" s="61"/>
      <c r="C75" s="61"/>
      <c r="D75" s="61"/>
      <c r="E75" s="61"/>
      <c r="F75" s="61"/>
      <c r="G75" s="61"/>
      <c r="H75" s="61"/>
      <c r="I75" s="61"/>
      <c r="J75" s="159"/>
      <c r="K75" s="159"/>
      <c r="L75" s="159"/>
      <c r="M75" s="159"/>
      <c r="N75" s="61"/>
    </row>
    <row r="76" spans="1:14" x14ac:dyDescent="0.2">
      <c r="A76" s="61"/>
      <c r="B76" s="61"/>
      <c r="C76" s="61"/>
      <c r="D76" s="61"/>
      <c r="E76" s="61"/>
      <c r="F76" s="61"/>
      <c r="G76" s="61"/>
      <c r="H76" s="61"/>
      <c r="I76" s="61"/>
      <c r="J76" s="159"/>
      <c r="K76" s="159"/>
      <c r="L76" s="159"/>
      <c r="M76" s="159"/>
      <c r="N76" s="61"/>
    </row>
    <row r="77" spans="1:14" x14ac:dyDescent="0.2">
      <c r="A77" s="61"/>
      <c r="B77" s="61"/>
      <c r="C77" s="61"/>
      <c r="D77" s="61"/>
      <c r="E77" s="61"/>
      <c r="F77" s="61"/>
      <c r="G77" s="61"/>
      <c r="H77" s="61"/>
      <c r="I77" s="61"/>
      <c r="J77" s="159"/>
      <c r="K77" s="159"/>
      <c r="L77" s="159"/>
      <c r="M77" s="159"/>
      <c r="N77" s="61"/>
    </row>
    <row r="78" spans="1:14" x14ac:dyDescent="0.2">
      <c r="A78" s="61"/>
      <c r="B78" s="61"/>
      <c r="C78" s="61"/>
      <c r="D78" s="61"/>
      <c r="E78" s="61"/>
      <c r="F78" s="61"/>
      <c r="G78" s="61"/>
      <c r="H78" s="61"/>
      <c r="I78" s="61"/>
      <c r="J78" s="159"/>
      <c r="K78" s="159"/>
      <c r="L78" s="159"/>
      <c r="M78" s="159"/>
      <c r="N78" s="61"/>
    </row>
    <row r="79" spans="1:14" x14ac:dyDescent="0.2">
      <c r="A79" s="61"/>
      <c r="B79" s="61"/>
      <c r="C79" s="61"/>
      <c r="D79" s="61"/>
      <c r="E79" s="61"/>
      <c r="F79" s="61"/>
      <c r="G79" s="61"/>
      <c r="H79" s="61"/>
      <c r="I79" s="61"/>
      <c r="J79" s="159"/>
      <c r="K79" s="159"/>
      <c r="L79" s="159"/>
      <c r="M79" s="159"/>
      <c r="N79" s="61"/>
    </row>
    <row r="80" spans="1:14" x14ac:dyDescent="0.2">
      <c r="A80" s="61"/>
      <c r="B80" s="61"/>
      <c r="C80" s="61"/>
      <c r="D80" s="61"/>
      <c r="E80" s="61"/>
      <c r="F80" s="61"/>
      <c r="G80" s="61"/>
      <c r="H80" s="61"/>
      <c r="I80" s="61"/>
      <c r="J80" s="159"/>
      <c r="K80" s="159"/>
      <c r="L80" s="159"/>
      <c r="M80" s="159"/>
      <c r="N80" s="61"/>
    </row>
    <row r="81" spans="1:14" x14ac:dyDescent="0.2">
      <c r="A81" s="61"/>
      <c r="B81" s="61"/>
      <c r="C81" s="61"/>
      <c r="D81" s="61"/>
      <c r="E81" s="61"/>
      <c r="F81" s="61"/>
      <c r="G81" s="61"/>
      <c r="H81" s="61"/>
      <c r="I81" s="61"/>
      <c r="J81" s="159"/>
      <c r="K81" s="159"/>
      <c r="L81" s="159"/>
      <c r="M81" s="159"/>
      <c r="N81" s="61"/>
    </row>
    <row r="82" spans="1:14" x14ac:dyDescent="0.2">
      <c r="A82" s="61"/>
      <c r="B82" s="61"/>
      <c r="C82" s="61"/>
      <c r="D82" s="61"/>
      <c r="E82" s="61"/>
      <c r="F82" s="61"/>
      <c r="G82" s="61"/>
      <c r="H82" s="61"/>
      <c r="I82" s="61"/>
      <c r="J82" s="159"/>
      <c r="K82" s="159"/>
      <c r="L82" s="159"/>
      <c r="M82" s="159"/>
      <c r="N82" s="61"/>
    </row>
    <row r="83" spans="1:14" x14ac:dyDescent="0.2">
      <c r="A83" s="61"/>
      <c r="B83" s="61"/>
      <c r="C83" s="61"/>
      <c r="D83" s="61"/>
      <c r="E83" s="61"/>
      <c r="F83" s="61"/>
      <c r="G83" s="61"/>
      <c r="H83" s="61"/>
      <c r="I83" s="61"/>
      <c r="J83" s="159"/>
      <c r="K83" s="159"/>
      <c r="L83" s="159"/>
      <c r="M83" s="159"/>
      <c r="N83" s="61"/>
    </row>
    <row r="84" spans="1:14" x14ac:dyDescent="0.2">
      <c r="A84" s="61"/>
      <c r="B84" s="61"/>
      <c r="C84" s="61"/>
      <c r="D84" s="61"/>
      <c r="E84" s="61"/>
      <c r="F84" s="61"/>
      <c r="G84" s="61"/>
      <c r="H84" s="61"/>
      <c r="I84" s="61"/>
      <c r="J84" s="159"/>
      <c r="K84" s="159"/>
      <c r="L84" s="159"/>
      <c r="M84" s="159"/>
      <c r="N84" s="61"/>
    </row>
    <row r="85" spans="1:14" x14ac:dyDescent="0.2">
      <c r="A85" s="61"/>
      <c r="B85" s="61"/>
      <c r="C85" s="61"/>
      <c r="D85" s="61"/>
      <c r="E85" s="61"/>
      <c r="F85" s="61"/>
      <c r="G85" s="61"/>
      <c r="H85" s="61"/>
      <c r="I85" s="61"/>
      <c r="J85" s="159"/>
      <c r="K85" s="159"/>
      <c r="L85" s="159"/>
      <c r="M85" s="159"/>
      <c r="N85" s="61"/>
    </row>
    <row r="86" spans="1:14" x14ac:dyDescent="0.2">
      <c r="A86" s="61"/>
      <c r="B86" s="61"/>
      <c r="C86" s="61"/>
      <c r="D86" s="61"/>
      <c r="E86" s="61"/>
      <c r="F86" s="61"/>
      <c r="G86" s="61"/>
      <c r="H86" s="61"/>
      <c r="I86" s="61"/>
      <c r="J86" s="159"/>
      <c r="K86" s="159"/>
      <c r="L86" s="159"/>
      <c r="M86" s="159"/>
      <c r="N86" s="61"/>
    </row>
    <row r="87" spans="1:14" x14ac:dyDescent="0.2">
      <c r="A87" s="61"/>
      <c r="B87" s="61"/>
      <c r="C87" s="61"/>
      <c r="D87" s="61"/>
      <c r="E87" s="61"/>
      <c r="F87" s="61"/>
      <c r="G87" s="61"/>
      <c r="H87" s="61"/>
      <c r="I87" s="61"/>
      <c r="J87" s="159"/>
      <c r="K87" s="159"/>
      <c r="L87" s="159"/>
      <c r="M87" s="159"/>
      <c r="N87" s="61"/>
    </row>
    <row r="88" spans="1:14" x14ac:dyDescent="0.2">
      <c r="A88" s="61"/>
      <c r="B88" s="61"/>
      <c r="C88" s="61"/>
      <c r="D88" s="61"/>
      <c r="E88" s="61"/>
      <c r="F88" s="61"/>
      <c r="G88" s="61"/>
      <c r="H88" s="61"/>
      <c r="I88" s="61"/>
      <c r="J88" s="159"/>
      <c r="K88" s="159"/>
      <c r="L88" s="159"/>
      <c r="M88" s="159"/>
      <c r="N88" s="61"/>
    </row>
    <row r="89" spans="1:14" x14ac:dyDescent="0.2">
      <c r="A89" s="61"/>
      <c r="B89" s="61"/>
      <c r="C89" s="61"/>
      <c r="D89" s="61"/>
      <c r="E89" s="61"/>
      <c r="F89" s="61"/>
      <c r="G89" s="61"/>
      <c r="H89" s="61"/>
      <c r="I89" s="61"/>
      <c r="J89" s="159"/>
      <c r="K89" s="159"/>
      <c r="L89" s="159"/>
      <c r="M89" s="159"/>
      <c r="N89" s="61"/>
    </row>
    <row r="90" spans="1:14" x14ac:dyDescent="0.2">
      <c r="A90" s="61"/>
      <c r="B90" s="61"/>
      <c r="C90" s="61"/>
      <c r="D90" s="61"/>
      <c r="E90" s="61"/>
      <c r="F90" s="61"/>
      <c r="G90" s="61"/>
      <c r="H90" s="61"/>
      <c r="I90" s="61"/>
      <c r="J90" s="159"/>
      <c r="K90" s="159"/>
      <c r="L90" s="159"/>
      <c r="M90" s="159"/>
      <c r="N90" s="61"/>
    </row>
    <row r="91" spans="1:14" x14ac:dyDescent="0.2">
      <c r="A91" s="61"/>
      <c r="B91" s="61"/>
      <c r="C91" s="61"/>
      <c r="D91" s="61"/>
      <c r="E91" s="61"/>
      <c r="F91" s="61"/>
      <c r="G91" s="61"/>
      <c r="H91" s="61"/>
      <c r="I91" s="61"/>
      <c r="J91" s="159"/>
      <c r="K91" s="159"/>
      <c r="L91" s="159"/>
      <c r="M91" s="159"/>
      <c r="N91" s="61"/>
    </row>
    <row r="92" spans="1:14" x14ac:dyDescent="0.2">
      <c r="A92" s="61"/>
      <c r="B92" s="61"/>
      <c r="C92" s="61"/>
      <c r="D92" s="61"/>
      <c r="E92" s="61"/>
      <c r="F92" s="61"/>
      <c r="G92" s="61"/>
      <c r="H92" s="61"/>
      <c r="I92" s="61"/>
      <c r="J92" s="159"/>
      <c r="K92" s="159"/>
      <c r="L92" s="159"/>
      <c r="M92" s="159"/>
      <c r="N92" s="61"/>
    </row>
    <row r="93" spans="1:14" x14ac:dyDescent="0.2">
      <c r="A93" s="61"/>
      <c r="B93" s="61"/>
      <c r="C93" s="61"/>
      <c r="D93" s="61"/>
      <c r="E93" s="61"/>
      <c r="F93" s="61"/>
      <c r="G93" s="61"/>
      <c r="H93" s="61"/>
      <c r="I93" s="61"/>
      <c r="J93" s="159"/>
      <c r="K93" s="159"/>
      <c r="L93" s="159"/>
      <c r="M93" s="159"/>
      <c r="N93" s="61"/>
    </row>
    <row r="94" spans="1:14" x14ac:dyDescent="0.2">
      <c r="A94" s="61"/>
      <c r="B94" s="61"/>
      <c r="C94" s="61"/>
      <c r="D94" s="61"/>
      <c r="E94" s="61"/>
      <c r="F94" s="61"/>
      <c r="G94" s="61"/>
      <c r="H94" s="61"/>
      <c r="I94" s="61"/>
      <c r="J94" s="159"/>
      <c r="K94" s="159"/>
      <c r="L94" s="159"/>
      <c r="M94" s="159"/>
      <c r="N94" s="61"/>
    </row>
    <row r="95" spans="1:14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 x14ac:dyDescent="0.2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 x14ac:dyDescent="0.2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 x14ac:dyDescent="0.2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 x14ac:dyDescent="0.2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 x14ac:dyDescent="0.2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 x14ac:dyDescent="0.2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 x14ac:dyDescent="0.2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 x14ac:dyDescent="0.2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 x14ac:dyDescent="0.2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 x14ac:dyDescent="0.2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 x14ac:dyDescent="0.2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 x14ac:dyDescent="0.2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 x14ac:dyDescent="0.2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 x14ac:dyDescent="0.2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 x14ac:dyDescent="0.2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 x14ac:dyDescent="0.2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 x14ac:dyDescent="0.2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 x14ac:dyDescent="0.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 x14ac:dyDescent="0.2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 x14ac:dyDescent="0.2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 x14ac:dyDescent="0.2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 x14ac:dyDescent="0.2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 x14ac:dyDescent="0.2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 x14ac:dyDescent="0.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 x14ac:dyDescent="0.2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 x14ac:dyDescent="0.2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 x14ac:dyDescent="0.2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 x14ac:dyDescent="0.2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 x14ac:dyDescent="0.2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 x14ac:dyDescent="0.2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4" x14ac:dyDescent="0.2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 x14ac:dyDescent="0.2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 x14ac:dyDescent="0.2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 x14ac:dyDescent="0.2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 x14ac:dyDescent="0.2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 x14ac:dyDescent="0.2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 x14ac:dyDescent="0.2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 x14ac:dyDescent="0.2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 x14ac:dyDescent="0.2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 x14ac:dyDescent="0.2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 x14ac:dyDescent="0.2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 x14ac:dyDescent="0.2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 x14ac:dyDescent="0.2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 x14ac:dyDescent="0.2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 x14ac:dyDescent="0.2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 x14ac:dyDescent="0.2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 x14ac:dyDescent="0.2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 x14ac:dyDescent="0.2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 x14ac:dyDescent="0.2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 x14ac:dyDescent="0.2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 x14ac:dyDescent="0.2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 x14ac:dyDescent="0.2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 x14ac:dyDescent="0.2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1:14" x14ac:dyDescent="0.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 x14ac:dyDescent="0.2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 x14ac:dyDescent="0.2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 x14ac:dyDescent="0.2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 x14ac:dyDescent="0.2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 x14ac:dyDescent="0.2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1:14" x14ac:dyDescent="0.2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 x14ac:dyDescent="0.2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 x14ac:dyDescent="0.2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</sheetData>
  <pageMargins left="0.25" right="0.25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F1A</vt:lpstr>
      <vt:lpstr>F1B</vt:lpstr>
      <vt:lpstr>F1C, Q</vt:lpstr>
      <vt:lpstr>F1H</vt:lpstr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2017-04-04T15:56:06Z</cp:lastPrinted>
  <dcterms:created xsi:type="dcterms:W3CDTF">2014-03-31T08:22:03Z</dcterms:created>
  <dcterms:modified xsi:type="dcterms:W3CDTF">2017-04-15T20:17:02Z</dcterms:modified>
</cp:coreProperties>
</file>