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ih1\Downloads\DOWN VECHI\"/>
    </mc:Choice>
  </mc:AlternateContent>
  <bookViews>
    <workbookView xWindow="0" yWindow="0" windowWidth="28800" windowHeight="12435"/>
  </bookViews>
  <sheets>
    <sheet name="Clasament_Val_echipe" sheetId="1" r:id="rId1"/>
    <sheet name="Instructiuni de Utilizare" sheetId="2" r:id="rId2"/>
    <sheet name="Sheet1" sheetId="3" r:id="rId3"/>
  </sheets>
  <calcPr calcId="152511"/>
</workbook>
</file>

<file path=xl/calcChain.xml><?xml version="1.0" encoding="utf-8"?>
<calcChain xmlns="http://schemas.openxmlformats.org/spreadsheetml/2006/main">
  <c r="I66" i="1" l="1"/>
  <c r="I70" i="1"/>
  <c r="I69" i="1"/>
  <c r="I68" i="1"/>
  <c r="I67" i="1"/>
  <c r="I64" i="1"/>
  <c r="H145" i="1" l="1"/>
  <c r="H144" i="1"/>
  <c r="H143" i="1"/>
  <c r="H142" i="1"/>
  <c r="O91" i="1"/>
  <c r="M91" i="1"/>
  <c r="K91" i="1"/>
  <c r="I91" i="1"/>
  <c r="G91" i="1"/>
  <c r="O83" i="1"/>
  <c r="M83" i="1"/>
  <c r="K83" i="1"/>
  <c r="I83" i="1"/>
  <c r="G83" i="1"/>
  <c r="O82" i="1"/>
  <c r="M82" i="1"/>
  <c r="K82" i="1"/>
  <c r="I82" i="1"/>
  <c r="G82" i="1"/>
  <c r="O88" i="1"/>
  <c r="M88" i="1"/>
  <c r="K88" i="1"/>
  <c r="I88" i="1"/>
  <c r="G88" i="1"/>
  <c r="O87" i="1"/>
  <c r="M87" i="1"/>
  <c r="K87" i="1"/>
  <c r="I87" i="1"/>
  <c r="G87" i="1"/>
  <c r="O86" i="1"/>
  <c r="M86" i="1"/>
  <c r="K86" i="1"/>
  <c r="I86" i="1"/>
  <c r="G86" i="1"/>
  <c r="O84" i="1"/>
  <c r="M84" i="1"/>
  <c r="K84" i="1"/>
  <c r="I84" i="1"/>
  <c r="G84" i="1"/>
  <c r="O89" i="1"/>
  <c r="M89" i="1"/>
  <c r="K89" i="1"/>
  <c r="I89" i="1"/>
  <c r="G89" i="1"/>
  <c r="O85" i="1"/>
  <c r="M85" i="1"/>
  <c r="K85" i="1"/>
  <c r="I85" i="1"/>
  <c r="G85" i="1"/>
  <c r="O90" i="1"/>
  <c r="M90" i="1"/>
  <c r="K90" i="1"/>
  <c r="I90" i="1"/>
  <c r="G90" i="1"/>
  <c r="O92" i="1"/>
  <c r="M92" i="1"/>
  <c r="K92" i="1"/>
  <c r="I92" i="1"/>
  <c r="G92" i="1"/>
  <c r="R76" i="1"/>
  <c r="I72" i="1"/>
  <c r="O58" i="1"/>
  <c r="M58" i="1"/>
  <c r="K58" i="1"/>
  <c r="I58" i="1"/>
  <c r="G58" i="1"/>
  <c r="O57" i="1"/>
  <c r="M57" i="1"/>
  <c r="K57" i="1"/>
  <c r="I57" i="1"/>
  <c r="G57" i="1"/>
  <c r="O56" i="1"/>
  <c r="M56" i="1"/>
  <c r="K56" i="1"/>
  <c r="I56" i="1"/>
  <c r="G56" i="1"/>
  <c r="O55" i="1"/>
  <c r="M55" i="1"/>
  <c r="K55" i="1"/>
  <c r="I55" i="1"/>
  <c r="G55" i="1"/>
  <c r="O54" i="1"/>
  <c r="M54" i="1"/>
  <c r="K54" i="1"/>
  <c r="I54" i="1"/>
  <c r="G54" i="1"/>
  <c r="O53" i="1"/>
  <c r="M53" i="1"/>
  <c r="K53" i="1"/>
  <c r="I53" i="1"/>
  <c r="G53" i="1"/>
  <c r="O52" i="1"/>
  <c r="M52" i="1"/>
  <c r="K52" i="1"/>
  <c r="I52" i="1"/>
  <c r="G52" i="1"/>
  <c r="O51" i="1"/>
  <c r="M51" i="1"/>
  <c r="K51" i="1"/>
  <c r="I51" i="1"/>
  <c r="G51" i="1"/>
  <c r="O50" i="1"/>
  <c r="M50" i="1"/>
  <c r="K50" i="1"/>
  <c r="I50" i="1"/>
  <c r="G50" i="1"/>
  <c r="O49" i="1"/>
  <c r="M49" i="1"/>
  <c r="K49" i="1"/>
  <c r="I49" i="1"/>
  <c r="G49" i="1"/>
  <c r="O48" i="1"/>
  <c r="M48" i="1"/>
  <c r="K48" i="1"/>
  <c r="I48" i="1"/>
  <c r="G48" i="1"/>
  <c r="O47" i="1"/>
  <c r="M47" i="1"/>
  <c r="K47" i="1"/>
  <c r="I47" i="1"/>
  <c r="G47" i="1"/>
  <c r="O46" i="1"/>
  <c r="M46" i="1"/>
  <c r="K46" i="1"/>
  <c r="I46" i="1"/>
  <c r="G46" i="1"/>
  <c r="O45" i="1"/>
  <c r="M45" i="1"/>
  <c r="K45" i="1"/>
  <c r="I45" i="1"/>
  <c r="G45" i="1"/>
  <c r="O44" i="1"/>
  <c r="M44" i="1"/>
  <c r="K44" i="1"/>
  <c r="I44" i="1"/>
  <c r="G44" i="1"/>
  <c r="O43" i="1"/>
  <c r="M43" i="1"/>
  <c r="K43" i="1"/>
  <c r="I43" i="1"/>
  <c r="G43" i="1"/>
  <c r="O42" i="1"/>
  <c r="M42" i="1"/>
  <c r="K42" i="1"/>
  <c r="I42" i="1"/>
  <c r="G42" i="1"/>
  <c r="O41" i="1"/>
  <c r="M41" i="1"/>
  <c r="K41" i="1"/>
  <c r="I41" i="1"/>
  <c r="G41" i="1"/>
  <c r="O40" i="1"/>
  <c r="M40" i="1"/>
  <c r="K40" i="1"/>
  <c r="I40" i="1"/>
  <c r="G40" i="1"/>
  <c r="O39" i="1"/>
  <c r="M39" i="1"/>
  <c r="K39" i="1"/>
  <c r="I39" i="1"/>
  <c r="R39" i="1" s="1"/>
  <c r="G39" i="1"/>
  <c r="O38" i="1"/>
  <c r="M38" i="1"/>
  <c r="K38" i="1"/>
  <c r="I38" i="1"/>
  <c r="G38" i="1"/>
  <c r="O37" i="1"/>
  <c r="M37" i="1"/>
  <c r="K37" i="1"/>
  <c r="I37" i="1"/>
  <c r="G37" i="1"/>
  <c r="O36" i="1"/>
  <c r="M36" i="1"/>
  <c r="K36" i="1"/>
  <c r="I36" i="1"/>
  <c r="G36" i="1"/>
  <c r="O35" i="1"/>
  <c r="M35" i="1"/>
  <c r="K35" i="1"/>
  <c r="I35" i="1"/>
  <c r="G35" i="1"/>
  <c r="O34" i="1"/>
  <c r="M34" i="1"/>
  <c r="K34" i="1"/>
  <c r="I34" i="1"/>
  <c r="G34" i="1"/>
  <c r="O33" i="1"/>
  <c r="M33" i="1"/>
  <c r="K33" i="1"/>
  <c r="I33" i="1"/>
  <c r="G33" i="1"/>
  <c r="O32" i="1"/>
  <c r="M32" i="1"/>
  <c r="K32" i="1"/>
  <c r="I32" i="1"/>
  <c r="G32" i="1"/>
  <c r="O31" i="1"/>
  <c r="M31" i="1"/>
  <c r="K31" i="1"/>
  <c r="I31" i="1"/>
  <c r="R31" i="1" s="1"/>
  <c r="G31" i="1"/>
  <c r="O30" i="1"/>
  <c r="M30" i="1"/>
  <c r="K30" i="1"/>
  <c r="I30" i="1"/>
  <c r="G30" i="1"/>
  <c r="O24" i="1"/>
  <c r="M24" i="1"/>
  <c r="K24" i="1"/>
  <c r="I24" i="1"/>
  <c r="G24" i="1"/>
  <c r="O21" i="1"/>
  <c r="M21" i="1"/>
  <c r="K21" i="1"/>
  <c r="I21" i="1"/>
  <c r="G21" i="1"/>
  <c r="O23" i="1"/>
  <c r="M23" i="1"/>
  <c r="K23" i="1"/>
  <c r="I23" i="1"/>
  <c r="G23" i="1"/>
  <c r="O25" i="1"/>
  <c r="M25" i="1"/>
  <c r="K25" i="1"/>
  <c r="I25" i="1"/>
  <c r="G25" i="1"/>
  <c r="O29" i="1"/>
  <c r="M29" i="1"/>
  <c r="K29" i="1"/>
  <c r="I29" i="1"/>
  <c r="G29" i="1"/>
  <c r="O26" i="1"/>
  <c r="M26" i="1"/>
  <c r="K26" i="1"/>
  <c r="I26" i="1"/>
  <c r="G26" i="1"/>
  <c r="O13" i="1"/>
  <c r="M13" i="1"/>
  <c r="K13" i="1"/>
  <c r="I13" i="1"/>
  <c r="G13" i="1"/>
  <c r="O14" i="1"/>
  <c r="M14" i="1"/>
  <c r="K14" i="1"/>
  <c r="I14" i="1"/>
  <c r="G14" i="1"/>
  <c r="O28" i="1"/>
  <c r="M28" i="1"/>
  <c r="K28" i="1"/>
  <c r="I28" i="1"/>
  <c r="G28" i="1"/>
  <c r="O27" i="1"/>
  <c r="M27" i="1"/>
  <c r="K27" i="1"/>
  <c r="I27" i="1"/>
  <c r="G27" i="1"/>
  <c r="O17" i="1"/>
  <c r="M17" i="1"/>
  <c r="K17" i="1"/>
  <c r="I17" i="1"/>
  <c r="G17" i="1"/>
  <c r="O12" i="1"/>
  <c r="M12" i="1"/>
  <c r="K12" i="1"/>
  <c r="I12" i="1"/>
  <c r="G12" i="1"/>
  <c r="O11" i="1"/>
  <c r="M11" i="1"/>
  <c r="K11" i="1"/>
  <c r="I11" i="1"/>
  <c r="G11" i="1"/>
  <c r="O19" i="1"/>
  <c r="M19" i="1"/>
  <c r="K19" i="1"/>
  <c r="I19" i="1"/>
  <c r="G19" i="1"/>
  <c r="O18" i="1"/>
  <c r="M18" i="1"/>
  <c r="K18" i="1"/>
  <c r="I18" i="1"/>
  <c r="G18" i="1"/>
  <c r="O20" i="1"/>
  <c r="M20" i="1"/>
  <c r="K20" i="1"/>
  <c r="I20" i="1"/>
  <c r="G20" i="1"/>
  <c r="O15" i="1"/>
  <c r="M15" i="1"/>
  <c r="K15" i="1"/>
  <c r="I15" i="1"/>
  <c r="G15" i="1"/>
  <c r="O22" i="1"/>
  <c r="M22" i="1"/>
  <c r="K22" i="1"/>
  <c r="I22" i="1"/>
  <c r="G22" i="1"/>
  <c r="O16" i="1"/>
  <c r="M16" i="1"/>
  <c r="K16" i="1"/>
  <c r="I16" i="1"/>
  <c r="G16" i="1"/>
  <c r="O9" i="1"/>
  <c r="M9" i="1"/>
  <c r="K9" i="1"/>
  <c r="I9" i="1"/>
  <c r="G9" i="1"/>
  <c r="O10" i="1"/>
  <c r="M10" i="1"/>
  <c r="K10" i="1"/>
  <c r="I10" i="1"/>
  <c r="G10" i="1"/>
  <c r="R3" i="1"/>
  <c r="R13" i="1" l="1"/>
  <c r="R18" i="1"/>
  <c r="R47" i="1"/>
  <c r="R27" i="1"/>
  <c r="R22" i="1"/>
  <c r="R19" i="1"/>
  <c r="R24" i="1"/>
  <c r="R37" i="1"/>
  <c r="R45" i="1"/>
  <c r="R53" i="1"/>
  <c r="R12" i="1"/>
  <c r="R57" i="1"/>
  <c r="R29" i="1"/>
  <c r="R33" i="1"/>
  <c r="R49" i="1"/>
  <c r="R26" i="1"/>
  <c r="R32" i="1"/>
  <c r="R40" i="1"/>
  <c r="R48" i="1"/>
  <c r="R56" i="1"/>
  <c r="R55" i="1"/>
  <c r="R21" i="1"/>
  <c r="R36" i="1"/>
  <c r="R44" i="1"/>
  <c r="R52" i="1"/>
  <c r="R16" i="1"/>
  <c r="R17" i="1"/>
  <c r="R23" i="1"/>
  <c r="R35" i="1"/>
  <c r="R43" i="1"/>
  <c r="R51" i="1"/>
  <c r="R41" i="1"/>
  <c r="R20" i="1"/>
  <c r="R14" i="1"/>
  <c r="R87" i="1"/>
  <c r="N139" i="1" s="1"/>
  <c r="R89" i="1"/>
  <c r="J139" i="1" s="1"/>
  <c r="R92" i="1"/>
  <c r="J141" i="1" s="1"/>
  <c r="R88" i="1"/>
  <c r="J140" i="1" s="1"/>
  <c r="R85" i="1"/>
  <c r="L137" i="1" s="1"/>
  <c r="R84" i="1"/>
  <c r="N140" i="1" s="1"/>
  <c r="R83" i="1"/>
  <c r="L140" i="1" s="1"/>
  <c r="R30" i="1"/>
  <c r="R38" i="1"/>
  <c r="R46" i="1"/>
  <c r="R54" i="1"/>
  <c r="R90" i="1"/>
  <c r="J137" i="1" s="1"/>
  <c r="R86" i="1"/>
  <c r="L139" i="1" s="1"/>
  <c r="R82" i="1"/>
  <c r="J138" i="1" s="1"/>
  <c r="R91" i="1"/>
  <c r="N137" i="1" s="1"/>
  <c r="T92" i="1"/>
  <c r="T88" i="1"/>
  <c r="T84" i="1"/>
  <c r="T93" i="1"/>
  <c r="T91" i="1"/>
  <c r="T87" i="1"/>
  <c r="T83" i="1"/>
  <c r="T95" i="1"/>
  <c r="T89" i="1"/>
  <c r="T85" i="1"/>
  <c r="T94" i="1"/>
  <c r="R15" i="1"/>
  <c r="R11" i="1"/>
  <c r="R28" i="1"/>
  <c r="R25" i="1"/>
  <c r="R34" i="1"/>
  <c r="R42" i="1"/>
  <c r="R50" i="1"/>
  <c r="R58" i="1"/>
  <c r="T90" i="1"/>
  <c r="T82" i="1"/>
  <c r="T86" i="1"/>
  <c r="H139" i="1" l="1"/>
  <c r="H138" i="1"/>
  <c r="H141" i="1"/>
  <c r="H140" i="1"/>
  <c r="H137" i="1"/>
</calcChain>
</file>

<file path=xl/sharedStrings.xml><?xml version="1.0" encoding="utf-8"?>
<sst xmlns="http://schemas.openxmlformats.org/spreadsheetml/2006/main" count="180" uniqueCount="104">
  <si>
    <t>Număr de concurenți</t>
  </si>
  <si>
    <t>Turda  23 oct. 2016</t>
  </si>
  <si>
    <t>Individual Seniori</t>
  </si>
  <si>
    <t>Loc</t>
  </si>
  <si>
    <t>Sportiv</t>
  </si>
  <si>
    <t>Licența</t>
  </si>
  <si>
    <t>Club</t>
  </si>
  <si>
    <t>Timp de zbor, secunde</t>
  </si>
  <si>
    <t>Total</t>
  </si>
  <si>
    <t>Bonus</t>
  </si>
  <si>
    <t>R1</t>
  </si>
  <si>
    <t>R2</t>
  </si>
  <si>
    <t>R3</t>
  </si>
  <si>
    <t>R4</t>
  </si>
  <si>
    <t>R5</t>
  </si>
  <si>
    <t>Fly Off</t>
  </si>
  <si>
    <t>s</t>
  </si>
  <si>
    <t>%</t>
  </si>
  <si>
    <t>Bîldea Daniel</t>
  </si>
  <si>
    <t>CSU Pitești</t>
  </si>
  <si>
    <t>Popescu Marian</t>
  </si>
  <si>
    <t>Vintileanu Simeon</t>
  </si>
  <si>
    <t>CS sportul Stud</t>
  </si>
  <si>
    <t>Anca Andrei</t>
  </si>
  <si>
    <t>Balaban Ionel</t>
  </si>
  <si>
    <t>Văleanu Zorin</t>
  </si>
  <si>
    <t>Drăghici Florian</t>
  </si>
  <si>
    <t>Moisescu Andrei</t>
  </si>
  <si>
    <t>Ciucu Viorel</t>
  </si>
  <si>
    <t>Sava Ionuț</t>
  </si>
  <si>
    <t>Pop Eugen</t>
  </si>
  <si>
    <t>Bere Paul</t>
  </si>
  <si>
    <t>CS Politehnica Cluj</t>
  </si>
  <si>
    <t>Săvulescu Ariel</t>
  </si>
  <si>
    <t>PC Ploiești</t>
  </si>
  <si>
    <t>Dumitru Tudorel</t>
  </si>
  <si>
    <t>Nicodim Ion</t>
  </si>
  <si>
    <t>Visoiu Gabriela</t>
  </si>
  <si>
    <t>Echipe Seniori</t>
  </si>
  <si>
    <t>Echipa</t>
  </si>
  <si>
    <t>Membri</t>
  </si>
  <si>
    <t>Puncte</t>
  </si>
  <si>
    <t>Puncte total</t>
  </si>
  <si>
    <t>C1</t>
  </si>
  <si>
    <t>Pct C1</t>
  </si>
  <si>
    <t>C2</t>
  </si>
  <si>
    <t>Pct C2</t>
  </si>
  <si>
    <t>C3</t>
  </si>
  <si>
    <t>Pct C3</t>
  </si>
  <si>
    <t>CS Sportul Stud.</t>
  </si>
  <si>
    <t>Vintileanu S., Sava I., Balaban I.</t>
  </si>
  <si>
    <t>PC Ploiesti</t>
  </si>
  <si>
    <t>CSU Pitesti E1</t>
  </si>
  <si>
    <t>CSU Pitesti E2</t>
  </si>
  <si>
    <t>Csibicuti Conrad</t>
  </si>
  <si>
    <t>Individual Juniori</t>
  </si>
  <si>
    <t>Tatu Vlad</t>
  </si>
  <si>
    <t>Dorobantu Hariton</t>
  </si>
  <si>
    <t>Ionică Teodor</t>
  </si>
  <si>
    <t>Iordache Alexandru</t>
  </si>
  <si>
    <t>Fition Luca</t>
  </si>
  <si>
    <t>Hiriț Vlad</t>
  </si>
  <si>
    <t>Fition David</t>
  </si>
  <si>
    <t>Manolache Robert</t>
  </si>
  <si>
    <t>Echipe Juniori</t>
  </si>
  <si>
    <t>CSP Cluj</t>
  </si>
  <si>
    <t>Tatu Vlad, M., Ionica T., Iordache A.</t>
  </si>
  <si>
    <t>Fition D., Fition L., Dorobantu H.,</t>
  </si>
  <si>
    <t>Instructiuni</t>
  </si>
  <si>
    <t>Se completeaza rubricile : 'Sportiv', 'Licenta', 'Club', 'Timp de zbor(secunde)' si Timpul maxim de zbor la fiecare runda (situat in capul de tabel)</t>
  </si>
  <si>
    <t>Se selecteaza zona de culoare alba din mijlocul tabelului si se foloseste butonul "Sort&amp;Filter" din Meniul Microsoft Excel pentru a aranja concurentii in ordine</t>
  </si>
  <si>
    <t>Sort&amp;Filter &gt;&gt;Custom Sort&gt;&gt;Sort by 'Column R' &gt;&gt;OK</t>
  </si>
  <si>
    <t>Rubricile "Punctaj CR 2014" "Numar concurenti" si  "Bonus" se completeaza automat</t>
  </si>
  <si>
    <t>Se sterg randurile goale din tabel</t>
  </si>
  <si>
    <t>Se completeaza Raportul Juriului</t>
  </si>
  <si>
    <t>CAMPONAT NATIONAL F1E, 2017</t>
  </si>
  <si>
    <t>Bîrjovanu Radu</t>
  </si>
  <si>
    <t>PC Ploiești 2</t>
  </si>
  <si>
    <t>Vasilescu Radu</t>
  </si>
  <si>
    <t>Vasilescu Dan</t>
  </si>
  <si>
    <t>FC Arges</t>
  </si>
  <si>
    <t>Vasilescu D., Vasilescu R., Manolache R.</t>
  </si>
  <si>
    <t>Hirit V.</t>
  </si>
  <si>
    <t>PC Ploiesti 2</t>
  </si>
  <si>
    <t>Bîrjovanu R.</t>
  </si>
  <si>
    <t xml:space="preserve">
CR 2016</t>
  </si>
  <si>
    <t>CAMPIONATUL NATIONAL  F1E</t>
  </si>
  <si>
    <t xml:space="preserve">Turda 22.07.2017    </t>
  </si>
  <si>
    <t>Ionica Teodor</t>
  </si>
  <si>
    <t>Arghir Gheroge</t>
  </si>
  <si>
    <t>Popa Aurel</t>
  </si>
  <si>
    <t>Paireli Victor</t>
  </si>
  <si>
    <t>Q</t>
  </si>
  <si>
    <t>Popa Aurel, Valeanu Z., Anca A.</t>
  </si>
  <si>
    <t>Draghici F., Popescu M., Bildea D.</t>
  </si>
  <si>
    <t>FC Arges 1</t>
  </si>
  <si>
    <t>FC Arges 2</t>
  </si>
  <si>
    <t>Ciucu V., Dumitru T., Pop E.</t>
  </si>
  <si>
    <t>Moisescu A., Paireli V., Ionica T.</t>
  </si>
  <si>
    <t>Saracut Stelian</t>
  </si>
  <si>
    <t>Bere P., Saracut S., Nicodim I.</t>
  </si>
  <si>
    <t>CSP Politehnica Cluj 2</t>
  </si>
  <si>
    <t>Arghir G.</t>
  </si>
  <si>
    <t xml:space="preserve">CS Politehnica Cluj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</si>
</sst>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charset val="134"/>
    </font>
    <font>
      <sz val="12"/>
      <color indexed="8"/>
      <name val="Calibri"/>
      <charset val="134"/>
    </font>
    <font>
      <b/>
      <sz val="11"/>
      <color indexed="8"/>
      <name val="Calibri"/>
      <charset val="134"/>
    </font>
    <font>
      <b/>
      <sz val="20"/>
      <color indexed="8"/>
      <name val="Calibri"/>
      <charset val="134"/>
    </font>
    <font>
      <b/>
      <sz val="12"/>
      <color indexed="8"/>
      <name val="Calibri"/>
      <charset val="134"/>
    </font>
    <font>
      <sz val="12"/>
      <color indexed="55"/>
      <name val="Calibri"/>
      <charset val="134"/>
    </font>
    <font>
      <b/>
      <sz val="14"/>
      <color indexed="8"/>
      <name val="Calibri"/>
      <charset val="134"/>
    </font>
    <font>
      <sz val="14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2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2" fontId="4" fillId="2" borderId="0" xfId="0" applyNumberFormat="1" applyFont="1" applyFill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2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2" fontId="4" fillId="2" borderId="31" xfId="0" applyNumberFormat="1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wrapText="1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right" vertical="center"/>
      <protection locked="0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/>
    </xf>
    <xf numFmtId="0" fontId="1" fillId="3" borderId="46" xfId="0" applyFont="1" applyFill="1" applyBorder="1" applyAlignment="1" applyProtection="1">
      <alignment horizontal="center"/>
    </xf>
    <xf numFmtId="0" fontId="5" fillId="3" borderId="35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/>
    <xf numFmtId="0" fontId="0" fillId="3" borderId="21" xfId="0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/>
    <xf numFmtId="0" fontId="0" fillId="3" borderId="16" xfId="0" applyFill="1" applyBorder="1" applyAlignment="1" applyProtection="1"/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2" fontId="4" fillId="2" borderId="35" xfId="0" applyNumberFormat="1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2" fontId="4" fillId="2" borderId="34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Normal" xfId="0" builtinId="0"/>
  </cellStyles>
  <dxfs count="44"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  <dxf>
      <font>
        <b val="0"/>
        <color indexed="8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390525</xdr:colOff>
      <xdr:row>1</xdr:row>
      <xdr:rowOff>104775</xdr:rowOff>
    </xdr:from>
    <xdr:to>
      <xdr:col>20</xdr:col>
      <xdr:colOff>38100</xdr:colOff>
      <xdr:row>1</xdr:row>
      <xdr:rowOff>1276350</xdr:rowOff>
    </xdr:to>
    <xdr:pic>
      <xdr:nvPicPr>
        <xdr:cNvPr id="1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26600" y="295275"/>
          <a:ext cx="21209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290511</xdr:colOff>
      <xdr:row>74</xdr:row>
      <xdr:rowOff>61913</xdr:rowOff>
    </xdr:from>
    <xdr:to>
      <xdr:col>19</xdr:col>
      <xdr:colOff>404811</xdr:colOff>
      <xdr:row>74</xdr:row>
      <xdr:rowOff>1233488</xdr:rowOff>
    </xdr:to>
    <xdr:pic>
      <xdr:nvPicPr>
        <xdr:cNvPr id="1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96449" y="12884944"/>
          <a:ext cx="2126456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45"/>
  <sheetViews>
    <sheetView tabSelected="1" zoomScale="80" zoomScaleNormal="80" workbookViewId="0">
      <selection activeCell="R12" sqref="R12"/>
    </sheetView>
  </sheetViews>
  <sheetFormatPr defaultColWidth="9.140625" defaultRowHeight="15"/>
  <cols>
    <col min="1" max="1" width="3.5703125" style="3" customWidth="1"/>
    <col min="2" max="2" width="6" style="4" customWidth="1"/>
    <col min="3" max="3" width="21.28515625" style="4" customWidth="1"/>
    <col min="4" max="4" width="8.28515625" style="4" customWidth="1"/>
    <col min="5" max="5" width="20.85546875" style="4" customWidth="1"/>
    <col min="6" max="6" width="7.5703125" style="5" customWidth="1"/>
    <col min="7" max="7" width="8.140625" style="6" customWidth="1"/>
    <col min="8" max="8" width="9.7109375" style="5" customWidth="1"/>
    <col min="9" max="9" width="8.85546875" style="6" customWidth="1"/>
    <col min="10" max="10" width="7.28515625" style="5" customWidth="1"/>
    <col min="11" max="11" width="8" style="6" customWidth="1"/>
    <col min="12" max="12" width="7.28515625" style="5" customWidth="1"/>
    <col min="13" max="13" width="8.42578125" style="6" customWidth="1"/>
    <col min="14" max="14" width="7.28515625" style="5" customWidth="1"/>
    <col min="15" max="15" width="8.42578125" style="6" customWidth="1"/>
    <col min="16" max="17" width="6.5703125" style="5" customWidth="1"/>
    <col min="18" max="18" width="8.5703125" style="4" customWidth="1"/>
    <col min="19" max="19" width="8.42578125" style="3" customWidth="1"/>
    <col min="20" max="20" width="7" style="3" customWidth="1"/>
    <col min="21" max="23" width="9.140625" style="3"/>
    <col min="24" max="24" width="10.42578125" style="3" customWidth="1"/>
    <col min="25" max="16384" width="9.140625" style="3"/>
  </cols>
  <sheetData>
    <row r="2" spans="1:22" ht="120.75" customHeight="1">
      <c r="C2" s="104" t="s">
        <v>75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42"/>
      <c r="P2" s="43"/>
      <c r="Q2" s="43"/>
      <c r="R2" s="56" t="s">
        <v>0</v>
      </c>
      <c r="S2" s="57"/>
    </row>
    <row r="3" spans="1:22" ht="23.25" customHeight="1">
      <c r="C3" s="105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4"/>
      <c r="R3" s="58">
        <f>50-COUNTBLANK(C9:C58)</f>
        <v>21</v>
      </c>
      <c r="S3" s="56"/>
    </row>
    <row r="4" spans="1:22" s="1" customFormat="1" ht="18" customHeight="1">
      <c r="B4" s="2"/>
      <c r="C4" s="7" t="s">
        <v>2</v>
      </c>
      <c r="D4" s="2"/>
      <c r="E4" s="2"/>
      <c r="F4" s="8"/>
      <c r="G4" s="9"/>
      <c r="H4" s="8"/>
      <c r="I4" s="9"/>
      <c r="J4" s="8"/>
      <c r="K4" s="9"/>
      <c r="L4" s="8"/>
      <c r="M4" s="9"/>
      <c r="N4" s="8"/>
      <c r="O4" s="9"/>
      <c r="P4" s="8"/>
      <c r="Q4" s="8"/>
      <c r="R4" s="2"/>
    </row>
    <row r="5" spans="1:22" s="2" customFormat="1" ht="28.5" customHeight="1">
      <c r="B5" s="144" t="s">
        <v>3</v>
      </c>
      <c r="C5" s="111" t="s">
        <v>4</v>
      </c>
      <c r="D5" s="111" t="s">
        <v>5</v>
      </c>
      <c r="E5" s="114" t="s">
        <v>6</v>
      </c>
      <c r="F5" s="106" t="s">
        <v>7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130" t="s">
        <v>8</v>
      </c>
      <c r="S5" s="139"/>
      <c r="T5" s="121"/>
    </row>
    <row r="6" spans="1:22" s="2" customFormat="1" ht="19.5" customHeight="1">
      <c r="B6" s="145"/>
      <c r="C6" s="112"/>
      <c r="D6" s="112"/>
      <c r="E6" s="115"/>
      <c r="F6" s="109" t="s">
        <v>10</v>
      </c>
      <c r="G6" s="110"/>
      <c r="H6" s="109" t="s">
        <v>11</v>
      </c>
      <c r="I6" s="110"/>
      <c r="J6" s="109" t="s">
        <v>12</v>
      </c>
      <c r="K6" s="110"/>
      <c r="L6" s="109" t="s">
        <v>13</v>
      </c>
      <c r="M6" s="110"/>
      <c r="N6" s="109" t="s">
        <v>14</v>
      </c>
      <c r="O6" s="110"/>
      <c r="P6" s="45" t="s">
        <v>15</v>
      </c>
      <c r="Q6" s="10" t="s">
        <v>15</v>
      </c>
      <c r="R6" s="131"/>
      <c r="S6" s="140"/>
      <c r="T6" s="122"/>
    </row>
    <row r="7" spans="1:22" s="2" customFormat="1" ht="18.75" customHeight="1">
      <c r="B7" s="145"/>
      <c r="C7" s="112"/>
      <c r="D7" s="112"/>
      <c r="E7" s="115"/>
      <c r="F7" s="117">
        <v>240</v>
      </c>
      <c r="G7" s="118"/>
      <c r="H7" s="117">
        <v>240</v>
      </c>
      <c r="I7" s="118"/>
      <c r="J7" s="117">
        <v>240</v>
      </c>
      <c r="K7" s="118"/>
      <c r="L7" s="117">
        <v>300</v>
      </c>
      <c r="M7" s="118"/>
      <c r="N7" s="117">
        <v>300</v>
      </c>
      <c r="O7" s="118"/>
      <c r="P7" s="46"/>
      <c r="Q7" s="59"/>
      <c r="R7" s="131"/>
      <c r="S7" s="140"/>
      <c r="T7" s="122"/>
    </row>
    <row r="8" spans="1:22" s="2" customFormat="1" ht="18" customHeight="1">
      <c r="B8" s="146"/>
      <c r="C8" s="113"/>
      <c r="D8" s="113"/>
      <c r="E8" s="116"/>
      <c r="F8" s="11" t="s">
        <v>16</v>
      </c>
      <c r="G8" s="12" t="s">
        <v>17</v>
      </c>
      <c r="H8" s="11" t="s">
        <v>16</v>
      </c>
      <c r="I8" s="12" t="s">
        <v>17</v>
      </c>
      <c r="J8" s="11" t="s">
        <v>16</v>
      </c>
      <c r="K8" s="12" t="s">
        <v>17</v>
      </c>
      <c r="L8" s="11" t="s">
        <v>16</v>
      </c>
      <c r="M8" s="12" t="s">
        <v>17</v>
      </c>
      <c r="N8" s="11" t="s">
        <v>16</v>
      </c>
      <c r="O8" s="12" t="s">
        <v>17</v>
      </c>
      <c r="P8" s="47" t="s">
        <v>16</v>
      </c>
      <c r="Q8" s="60" t="s">
        <v>16</v>
      </c>
      <c r="R8" s="132"/>
      <c r="S8" s="141"/>
      <c r="T8" s="123"/>
    </row>
    <row r="9" spans="1:22" s="1" customFormat="1" ht="18" customHeight="1">
      <c r="B9" s="13">
        <v>1</v>
      </c>
      <c r="C9" s="20" t="s">
        <v>20</v>
      </c>
      <c r="D9" s="15">
        <v>116</v>
      </c>
      <c r="E9" s="16" t="s">
        <v>19</v>
      </c>
      <c r="F9" s="17">
        <v>240</v>
      </c>
      <c r="G9" s="18">
        <f t="shared" ref="G9:G29" si="0">ROUNDUP(F9/$F$7*100,2)</f>
        <v>100</v>
      </c>
      <c r="H9" s="17">
        <v>240</v>
      </c>
      <c r="I9" s="18">
        <f t="shared" ref="I9:I29" si="1">ROUNDUP(H9/$H$7*100,2)</f>
        <v>100</v>
      </c>
      <c r="J9" s="17">
        <v>240</v>
      </c>
      <c r="K9" s="18">
        <f t="shared" ref="K9:K29" si="2">ROUNDUP(J9/$J$7*100,2)</f>
        <v>100</v>
      </c>
      <c r="L9" s="17">
        <v>300</v>
      </c>
      <c r="M9" s="18">
        <f t="shared" ref="M9:M29" si="3">ROUNDUP(L9/$L$7*100,2)</f>
        <v>100</v>
      </c>
      <c r="N9" s="17">
        <v>300</v>
      </c>
      <c r="O9" s="18">
        <f t="shared" ref="O9:O29" si="4">ROUNDUP(N9/$N$7*100,2)</f>
        <v>100</v>
      </c>
      <c r="P9" s="48">
        <v>98</v>
      </c>
      <c r="Q9" s="61"/>
      <c r="R9" s="62">
        <v>598</v>
      </c>
      <c r="S9" s="63"/>
      <c r="T9" s="64"/>
    </row>
    <row r="10" spans="1:22" s="1" customFormat="1" ht="18" customHeight="1">
      <c r="B10" s="19">
        <v>2</v>
      </c>
      <c r="C10" s="14" t="s">
        <v>18</v>
      </c>
      <c r="D10" s="15">
        <v>78</v>
      </c>
      <c r="E10" s="16" t="s">
        <v>19</v>
      </c>
      <c r="F10" s="17">
        <v>240</v>
      </c>
      <c r="G10" s="18">
        <f t="shared" si="0"/>
        <v>100</v>
      </c>
      <c r="H10" s="17">
        <v>240</v>
      </c>
      <c r="I10" s="18">
        <f t="shared" si="1"/>
        <v>100</v>
      </c>
      <c r="J10" s="17">
        <v>240</v>
      </c>
      <c r="K10" s="18">
        <f t="shared" si="2"/>
        <v>100</v>
      </c>
      <c r="L10" s="17">
        <v>300</v>
      </c>
      <c r="M10" s="18">
        <f t="shared" si="3"/>
        <v>100</v>
      </c>
      <c r="N10" s="17">
        <v>300</v>
      </c>
      <c r="O10" s="18">
        <f t="shared" si="4"/>
        <v>100</v>
      </c>
      <c r="P10" s="48">
        <v>80</v>
      </c>
      <c r="Q10" s="61"/>
      <c r="R10" s="62">
        <v>580</v>
      </c>
      <c r="S10" s="65"/>
      <c r="T10" s="66"/>
    </row>
    <row r="11" spans="1:22" s="1" customFormat="1" ht="18" customHeight="1">
      <c r="B11" s="19">
        <v>3</v>
      </c>
      <c r="C11" s="20" t="s">
        <v>28</v>
      </c>
      <c r="D11" s="21">
        <v>117</v>
      </c>
      <c r="E11" s="16" t="s">
        <v>80</v>
      </c>
      <c r="F11" s="17">
        <v>240</v>
      </c>
      <c r="G11" s="18">
        <f t="shared" si="0"/>
        <v>100</v>
      </c>
      <c r="H11" s="17">
        <v>240</v>
      </c>
      <c r="I11" s="18">
        <f t="shared" si="1"/>
        <v>100</v>
      </c>
      <c r="J11" s="17">
        <v>240</v>
      </c>
      <c r="K11" s="18">
        <f t="shared" si="2"/>
        <v>100</v>
      </c>
      <c r="L11" s="17">
        <v>300</v>
      </c>
      <c r="M11" s="18">
        <f t="shared" si="3"/>
        <v>100</v>
      </c>
      <c r="N11" s="17">
        <v>240</v>
      </c>
      <c r="O11" s="18">
        <f t="shared" si="4"/>
        <v>80</v>
      </c>
      <c r="P11" s="48"/>
      <c r="Q11" s="61"/>
      <c r="R11" s="62">
        <f t="shared" ref="R11:R29" si="5">O11+M11+K11+I11+G11</f>
        <v>480</v>
      </c>
      <c r="S11" s="65"/>
      <c r="T11" s="66"/>
    </row>
    <row r="12" spans="1:22" s="1" customFormat="1" ht="18" customHeight="1">
      <c r="B12" s="19">
        <v>4</v>
      </c>
      <c r="C12" s="20" t="s">
        <v>29</v>
      </c>
      <c r="D12" s="21">
        <v>18</v>
      </c>
      <c r="E12" s="16" t="s">
        <v>22</v>
      </c>
      <c r="F12" s="17">
        <v>240</v>
      </c>
      <c r="G12" s="18">
        <f t="shared" si="0"/>
        <v>100</v>
      </c>
      <c r="H12" s="17">
        <v>240</v>
      </c>
      <c r="I12" s="18">
        <f t="shared" si="1"/>
        <v>100</v>
      </c>
      <c r="J12" s="17">
        <v>191</v>
      </c>
      <c r="K12" s="18">
        <f t="shared" si="2"/>
        <v>79.59</v>
      </c>
      <c r="L12" s="17">
        <v>300</v>
      </c>
      <c r="M12" s="18">
        <f t="shared" si="3"/>
        <v>100</v>
      </c>
      <c r="N12" s="17">
        <v>300</v>
      </c>
      <c r="O12" s="18">
        <f t="shared" si="4"/>
        <v>100</v>
      </c>
      <c r="P12" s="48"/>
      <c r="Q12" s="61"/>
      <c r="R12" s="62">
        <f t="shared" si="5"/>
        <v>479.59000000000003</v>
      </c>
      <c r="S12" s="65"/>
      <c r="T12" s="66"/>
    </row>
    <row r="13" spans="1:22" s="1" customFormat="1" ht="18" customHeight="1">
      <c r="B13" s="19">
        <v>5</v>
      </c>
      <c r="C13" s="22" t="s">
        <v>88</v>
      </c>
      <c r="D13" s="23">
        <v>171</v>
      </c>
      <c r="E13" s="24" t="s">
        <v>80</v>
      </c>
      <c r="F13" s="25">
        <v>240</v>
      </c>
      <c r="G13" s="18">
        <f t="shared" si="0"/>
        <v>100</v>
      </c>
      <c r="H13" s="25">
        <v>240</v>
      </c>
      <c r="I13" s="18">
        <f t="shared" si="1"/>
        <v>100</v>
      </c>
      <c r="J13" s="25">
        <v>240</v>
      </c>
      <c r="K13" s="18">
        <f t="shared" si="2"/>
        <v>100</v>
      </c>
      <c r="L13" s="25">
        <v>275</v>
      </c>
      <c r="M13" s="18">
        <f t="shared" si="3"/>
        <v>91.67</v>
      </c>
      <c r="N13" s="25">
        <v>195</v>
      </c>
      <c r="O13" s="18">
        <f t="shared" si="4"/>
        <v>65</v>
      </c>
      <c r="P13" s="49"/>
      <c r="Q13" s="67"/>
      <c r="R13" s="62">
        <f t="shared" si="5"/>
        <v>456.67</v>
      </c>
      <c r="S13" s="65"/>
      <c r="T13" s="66"/>
    </row>
    <row r="14" spans="1:22" ht="18" customHeight="1">
      <c r="B14" s="19">
        <v>6</v>
      </c>
      <c r="C14" s="20" t="s">
        <v>35</v>
      </c>
      <c r="D14" s="21">
        <v>411</v>
      </c>
      <c r="E14" s="16" t="s">
        <v>80</v>
      </c>
      <c r="F14" s="17">
        <v>240</v>
      </c>
      <c r="G14" s="18">
        <f t="shared" si="0"/>
        <v>100</v>
      </c>
      <c r="H14" s="17">
        <v>240</v>
      </c>
      <c r="I14" s="18">
        <f t="shared" si="1"/>
        <v>100</v>
      </c>
      <c r="J14" s="17">
        <v>240</v>
      </c>
      <c r="K14" s="18">
        <f t="shared" si="2"/>
        <v>100</v>
      </c>
      <c r="L14" s="17">
        <v>265</v>
      </c>
      <c r="M14" s="18">
        <f t="shared" si="3"/>
        <v>88.34</v>
      </c>
      <c r="N14" s="17">
        <v>105</v>
      </c>
      <c r="O14" s="18">
        <f t="shared" si="4"/>
        <v>35</v>
      </c>
      <c r="P14" s="48"/>
      <c r="Q14" s="61"/>
      <c r="R14" s="62">
        <f t="shared" si="5"/>
        <v>423.34000000000003</v>
      </c>
      <c r="S14" s="65"/>
      <c r="T14" s="66"/>
    </row>
    <row r="15" spans="1:22" ht="18" customHeight="1">
      <c r="A15" s="26"/>
      <c r="B15" s="19">
        <v>7</v>
      </c>
      <c r="C15" s="20" t="s">
        <v>24</v>
      </c>
      <c r="D15" s="21">
        <v>1111</v>
      </c>
      <c r="E15" s="16" t="s">
        <v>22</v>
      </c>
      <c r="F15" s="17">
        <v>141</v>
      </c>
      <c r="G15" s="18">
        <f t="shared" si="0"/>
        <v>58.75</v>
      </c>
      <c r="H15" s="17">
        <v>240</v>
      </c>
      <c r="I15" s="18">
        <f t="shared" si="1"/>
        <v>100</v>
      </c>
      <c r="J15" s="17">
        <v>177</v>
      </c>
      <c r="K15" s="18">
        <f t="shared" si="2"/>
        <v>73.75</v>
      </c>
      <c r="L15" s="17">
        <v>300</v>
      </c>
      <c r="M15" s="18">
        <f t="shared" si="3"/>
        <v>100</v>
      </c>
      <c r="N15" s="17">
        <v>267</v>
      </c>
      <c r="O15" s="18">
        <f t="shared" si="4"/>
        <v>89</v>
      </c>
      <c r="P15" s="48"/>
      <c r="Q15" s="61"/>
      <c r="R15" s="62">
        <f t="shared" si="5"/>
        <v>421.5</v>
      </c>
      <c r="S15" s="65"/>
      <c r="T15" s="66"/>
      <c r="U15" s="26"/>
      <c r="V15" s="26"/>
    </row>
    <row r="16" spans="1:22" ht="18" customHeight="1">
      <c r="A16" s="26"/>
      <c r="B16" s="19">
        <v>8</v>
      </c>
      <c r="C16" s="20" t="s">
        <v>21</v>
      </c>
      <c r="D16" s="21">
        <v>99</v>
      </c>
      <c r="E16" s="16" t="s">
        <v>22</v>
      </c>
      <c r="F16" s="17">
        <v>240</v>
      </c>
      <c r="G16" s="18">
        <f t="shared" si="0"/>
        <v>100</v>
      </c>
      <c r="H16" s="17">
        <v>240</v>
      </c>
      <c r="I16" s="18">
        <f t="shared" si="1"/>
        <v>100</v>
      </c>
      <c r="J16" s="17">
        <v>240</v>
      </c>
      <c r="K16" s="18">
        <f t="shared" si="2"/>
        <v>100</v>
      </c>
      <c r="L16" s="17">
        <v>193</v>
      </c>
      <c r="M16" s="18">
        <f t="shared" si="3"/>
        <v>64.34</v>
      </c>
      <c r="N16" s="17">
        <v>159</v>
      </c>
      <c r="O16" s="18">
        <f t="shared" si="4"/>
        <v>53</v>
      </c>
      <c r="P16" s="48"/>
      <c r="Q16" s="61"/>
      <c r="R16" s="62">
        <f t="shared" si="5"/>
        <v>417.34000000000003</v>
      </c>
      <c r="S16" s="65"/>
      <c r="T16" s="66"/>
      <c r="U16" s="26"/>
      <c r="V16" s="26"/>
    </row>
    <row r="17" spans="1:22" ht="18" customHeight="1">
      <c r="A17" s="26"/>
      <c r="B17" s="19">
        <v>9</v>
      </c>
      <c r="C17" s="20" t="s">
        <v>30</v>
      </c>
      <c r="D17" s="21">
        <v>111</v>
      </c>
      <c r="E17" s="16" t="s">
        <v>80</v>
      </c>
      <c r="F17" s="17">
        <v>240</v>
      </c>
      <c r="G17" s="18">
        <f t="shared" si="0"/>
        <v>100</v>
      </c>
      <c r="H17" s="17">
        <v>235</v>
      </c>
      <c r="I17" s="18">
        <f t="shared" si="1"/>
        <v>97.92</v>
      </c>
      <c r="J17" s="17">
        <v>240</v>
      </c>
      <c r="K17" s="18">
        <f t="shared" si="2"/>
        <v>100</v>
      </c>
      <c r="L17" s="17">
        <v>165</v>
      </c>
      <c r="M17" s="18">
        <f t="shared" si="3"/>
        <v>55</v>
      </c>
      <c r="N17" s="17">
        <v>186</v>
      </c>
      <c r="O17" s="18">
        <f t="shared" si="4"/>
        <v>62</v>
      </c>
      <c r="P17" s="48"/>
      <c r="Q17" s="61"/>
      <c r="R17" s="62">
        <f t="shared" si="5"/>
        <v>414.92</v>
      </c>
      <c r="S17" s="65"/>
      <c r="T17" s="66"/>
      <c r="U17" s="26"/>
      <c r="V17" s="26"/>
    </row>
    <row r="18" spans="1:22" ht="18" customHeight="1">
      <c r="A18" s="26"/>
      <c r="B18" s="19">
        <v>10</v>
      </c>
      <c r="C18" s="20" t="s">
        <v>26</v>
      </c>
      <c r="D18" s="21">
        <v>152</v>
      </c>
      <c r="E18" s="16" t="s">
        <v>19</v>
      </c>
      <c r="F18" s="17">
        <v>240</v>
      </c>
      <c r="G18" s="18">
        <f t="shared" si="0"/>
        <v>100</v>
      </c>
      <c r="H18" s="17">
        <v>240</v>
      </c>
      <c r="I18" s="18">
        <f t="shared" si="1"/>
        <v>100</v>
      </c>
      <c r="J18" s="17">
        <v>240</v>
      </c>
      <c r="K18" s="18">
        <f t="shared" si="2"/>
        <v>100</v>
      </c>
      <c r="L18" s="17">
        <v>150</v>
      </c>
      <c r="M18" s="18">
        <f t="shared" si="3"/>
        <v>50</v>
      </c>
      <c r="N18" s="17">
        <v>194</v>
      </c>
      <c r="O18" s="18">
        <f t="shared" si="4"/>
        <v>64.67</v>
      </c>
      <c r="P18" s="48"/>
      <c r="Q18" s="61"/>
      <c r="R18" s="62">
        <f t="shared" si="5"/>
        <v>414.67</v>
      </c>
      <c r="S18" s="65"/>
      <c r="T18" s="66"/>
      <c r="U18" s="26"/>
      <c r="V18" s="26"/>
    </row>
    <row r="19" spans="1:22" ht="18" customHeight="1">
      <c r="A19" s="26"/>
      <c r="B19" s="19">
        <v>11</v>
      </c>
      <c r="C19" s="14" t="s">
        <v>27</v>
      </c>
      <c r="D19" s="15">
        <v>264</v>
      </c>
      <c r="E19" s="16" t="s">
        <v>80</v>
      </c>
      <c r="F19" s="17">
        <v>210</v>
      </c>
      <c r="G19" s="18">
        <f t="shared" si="0"/>
        <v>87.5</v>
      </c>
      <c r="H19" s="17">
        <v>240</v>
      </c>
      <c r="I19" s="18">
        <f t="shared" si="1"/>
        <v>100</v>
      </c>
      <c r="J19" s="17">
        <v>190</v>
      </c>
      <c r="K19" s="18">
        <f t="shared" si="2"/>
        <v>79.17</v>
      </c>
      <c r="L19" s="17">
        <v>139</v>
      </c>
      <c r="M19" s="18">
        <f t="shared" si="3"/>
        <v>46.339999999999996</v>
      </c>
      <c r="N19" s="17">
        <v>300</v>
      </c>
      <c r="O19" s="18">
        <f t="shared" si="4"/>
        <v>100</v>
      </c>
      <c r="P19" s="48"/>
      <c r="Q19" s="61"/>
      <c r="R19" s="62">
        <f t="shared" si="5"/>
        <v>413.01</v>
      </c>
      <c r="S19" s="65"/>
      <c r="T19" s="66"/>
      <c r="U19" s="26"/>
      <c r="V19" s="26"/>
    </row>
    <row r="20" spans="1:22" ht="18" customHeight="1">
      <c r="A20" s="26"/>
      <c r="B20" s="19">
        <v>12</v>
      </c>
      <c r="C20" s="20" t="s">
        <v>25</v>
      </c>
      <c r="D20" s="21">
        <v>235</v>
      </c>
      <c r="E20" s="16" t="s">
        <v>19</v>
      </c>
      <c r="F20" s="17">
        <v>240</v>
      </c>
      <c r="G20" s="18">
        <f t="shared" si="0"/>
        <v>100</v>
      </c>
      <c r="H20" s="17">
        <v>240</v>
      </c>
      <c r="I20" s="18">
        <f t="shared" si="1"/>
        <v>100</v>
      </c>
      <c r="J20" s="17">
        <v>175</v>
      </c>
      <c r="K20" s="18">
        <f t="shared" si="2"/>
        <v>72.92</v>
      </c>
      <c r="L20" s="17">
        <v>170</v>
      </c>
      <c r="M20" s="18">
        <f t="shared" si="3"/>
        <v>56.669999999999995</v>
      </c>
      <c r="N20" s="17">
        <v>219</v>
      </c>
      <c r="O20" s="18">
        <f t="shared" si="4"/>
        <v>73</v>
      </c>
      <c r="P20" s="48"/>
      <c r="Q20" s="61"/>
      <c r="R20" s="62">
        <f t="shared" si="5"/>
        <v>402.59</v>
      </c>
      <c r="S20" s="65"/>
      <c r="T20" s="66"/>
      <c r="U20" s="26"/>
      <c r="V20" s="26"/>
    </row>
    <row r="21" spans="1:22" ht="18" customHeight="1">
      <c r="A21" s="26"/>
      <c r="B21" s="19">
        <v>13</v>
      </c>
      <c r="C21" s="20" t="s">
        <v>90</v>
      </c>
      <c r="D21" s="21">
        <v>146</v>
      </c>
      <c r="E21" s="16" t="s">
        <v>19</v>
      </c>
      <c r="F21" s="17">
        <v>146</v>
      </c>
      <c r="G21" s="18">
        <f t="shared" si="0"/>
        <v>60.839999999999996</v>
      </c>
      <c r="H21" s="17">
        <v>152</v>
      </c>
      <c r="I21" s="18">
        <f t="shared" si="1"/>
        <v>63.339999999999996</v>
      </c>
      <c r="J21" s="17">
        <v>240</v>
      </c>
      <c r="K21" s="18">
        <f t="shared" si="2"/>
        <v>100</v>
      </c>
      <c r="L21" s="17">
        <v>230</v>
      </c>
      <c r="M21" s="18">
        <f t="shared" si="3"/>
        <v>76.67</v>
      </c>
      <c r="N21" s="17">
        <v>300</v>
      </c>
      <c r="O21" s="18">
        <f t="shared" si="4"/>
        <v>100</v>
      </c>
      <c r="P21" s="48"/>
      <c r="Q21" s="61"/>
      <c r="R21" s="62">
        <f t="shared" si="5"/>
        <v>400.84999999999997</v>
      </c>
      <c r="S21" s="65"/>
      <c r="T21" s="66"/>
      <c r="U21" s="26"/>
      <c r="V21" s="26"/>
    </row>
    <row r="22" spans="1:22" ht="18" customHeight="1">
      <c r="A22" s="26"/>
      <c r="B22" s="19">
        <v>14</v>
      </c>
      <c r="C22" s="20" t="s">
        <v>23</v>
      </c>
      <c r="D22" s="21">
        <v>122</v>
      </c>
      <c r="E22" s="16" t="s">
        <v>19</v>
      </c>
      <c r="F22" s="17">
        <v>240</v>
      </c>
      <c r="G22" s="18">
        <f t="shared" si="0"/>
        <v>100</v>
      </c>
      <c r="H22" s="17">
        <v>229</v>
      </c>
      <c r="I22" s="18">
        <f t="shared" si="1"/>
        <v>95.42</v>
      </c>
      <c r="J22" s="17">
        <v>137</v>
      </c>
      <c r="K22" s="18">
        <f t="shared" si="2"/>
        <v>57.089999999999996</v>
      </c>
      <c r="L22" s="17">
        <v>206</v>
      </c>
      <c r="M22" s="18">
        <f t="shared" si="3"/>
        <v>68.67</v>
      </c>
      <c r="N22" s="17">
        <v>140</v>
      </c>
      <c r="O22" s="18">
        <f t="shared" si="4"/>
        <v>46.669999999999995</v>
      </c>
      <c r="P22" s="48"/>
      <c r="Q22" s="61"/>
      <c r="R22" s="62">
        <f t="shared" si="5"/>
        <v>367.85</v>
      </c>
      <c r="S22" s="65"/>
      <c r="T22" s="66"/>
      <c r="U22" s="26"/>
      <c r="V22" s="26"/>
    </row>
    <row r="23" spans="1:22" ht="18" customHeight="1">
      <c r="A23" s="26"/>
      <c r="B23" s="19">
        <v>15</v>
      </c>
      <c r="C23" s="20" t="s">
        <v>99</v>
      </c>
      <c r="D23" s="21">
        <v>172</v>
      </c>
      <c r="E23" s="16" t="s">
        <v>32</v>
      </c>
      <c r="F23" s="17">
        <v>172</v>
      </c>
      <c r="G23" s="18">
        <f t="shared" si="0"/>
        <v>71.67</v>
      </c>
      <c r="H23" s="17">
        <v>119</v>
      </c>
      <c r="I23" s="18">
        <f t="shared" si="1"/>
        <v>49.589999999999996</v>
      </c>
      <c r="J23" s="17">
        <v>155</v>
      </c>
      <c r="K23" s="18">
        <f t="shared" si="2"/>
        <v>64.59</v>
      </c>
      <c r="L23" s="17">
        <v>285</v>
      </c>
      <c r="M23" s="18">
        <f t="shared" si="3"/>
        <v>95</v>
      </c>
      <c r="N23" s="17">
        <v>242</v>
      </c>
      <c r="O23" s="18">
        <f t="shared" si="4"/>
        <v>80.67</v>
      </c>
      <c r="P23" s="48"/>
      <c r="Q23" s="61"/>
      <c r="R23" s="62">
        <f t="shared" si="5"/>
        <v>361.52000000000004</v>
      </c>
      <c r="S23" s="68"/>
      <c r="T23" s="69"/>
      <c r="U23" s="26"/>
      <c r="V23" s="26"/>
    </row>
    <row r="24" spans="1:22" ht="18" customHeight="1">
      <c r="A24" s="26"/>
      <c r="B24" s="19">
        <v>16</v>
      </c>
      <c r="C24" s="20" t="s">
        <v>91</v>
      </c>
      <c r="D24" s="21">
        <v>171</v>
      </c>
      <c r="E24" s="16" t="s">
        <v>80</v>
      </c>
      <c r="F24" s="17">
        <v>171</v>
      </c>
      <c r="G24" s="18">
        <f t="shared" si="0"/>
        <v>71.25</v>
      </c>
      <c r="H24" s="17">
        <v>240</v>
      </c>
      <c r="I24" s="18">
        <f t="shared" si="1"/>
        <v>100</v>
      </c>
      <c r="J24" s="17">
        <v>200</v>
      </c>
      <c r="K24" s="18">
        <f t="shared" si="2"/>
        <v>83.34</v>
      </c>
      <c r="L24" s="17">
        <v>190</v>
      </c>
      <c r="M24" s="18">
        <f t="shared" si="3"/>
        <v>63.339999999999996</v>
      </c>
      <c r="N24" s="17">
        <v>120</v>
      </c>
      <c r="O24" s="18">
        <f t="shared" si="4"/>
        <v>40</v>
      </c>
      <c r="P24" s="48"/>
      <c r="Q24" s="61"/>
      <c r="R24" s="62">
        <f t="shared" si="5"/>
        <v>357.93</v>
      </c>
      <c r="S24" s="68"/>
      <c r="T24" s="69"/>
      <c r="U24" s="26"/>
      <c r="V24" s="26"/>
    </row>
    <row r="25" spans="1:22" ht="18" customHeight="1">
      <c r="A25" s="26"/>
      <c r="B25" s="19">
        <v>17</v>
      </c>
      <c r="C25" s="20" t="s">
        <v>89</v>
      </c>
      <c r="D25" s="21">
        <v>185</v>
      </c>
      <c r="E25" s="16" t="s">
        <v>32</v>
      </c>
      <c r="F25" s="17">
        <v>185</v>
      </c>
      <c r="G25" s="18">
        <f t="shared" si="0"/>
        <v>77.09</v>
      </c>
      <c r="H25" s="17">
        <v>185</v>
      </c>
      <c r="I25" s="18">
        <f t="shared" si="1"/>
        <v>77.09</v>
      </c>
      <c r="J25" s="17">
        <v>240</v>
      </c>
      <c r="K25" s="18">
        <f t="shared" si="2"/>
        <v>100</v>
      </c>
      <c r="L25" s="17">
        <v>97</v>
      </c>
      <c r="M25" s="18">
        <f t="shared" si="3"/>
        <v>32.339999999999996</v>
      </c>
      <c r="N25" s="17">
        <v>179</v>
      </c>
      <c r="O25" s="18">
        <f t="shared" si="4"/>
        <v>59.669999999999995</v>
      </c>
      <c r="P25" s="48"/>
      <c r="Q25" s="61"/>
      <c r="R25" s="62">
        <f t="shared" si="5"/>
        <v>346.19000000000005</v>
      </c>
      <c r="S25" s="68"/>
      <c r="T25" s="69"/>
      <c r="U25" s="26"/>
      <c r="V25" s="26"/>
    </row>
    <row r="26" spans="1:22" ht="18" customHeight="1">
      <c r="A26" s="26"/>
      <c r="B26" s="19">
        <v>18</v>
      </c>
      <c r="C26" s="20" t="s">
        <v>36</v>
      </c>
      <c r="D26" s="21">
        <v>814</v>
      </c>
      <c r="E26" s="16" t="s">
        <v>32</v>
      </c>
      <c r="F26" s="17">
        <v>240</v>
      </c>
      <c r="G26" s="18">
        <f t="shared" si="0"/>
        <v>100</v>
      </c>
      <c r="H26" s="17">
        <v>123</v>
      </c>
      <c r="I26" s="18">
        <f t="shared" si="1"/>
        <v>51.25</v>
      </c>
      <c r="J26" s="17">
        <v>126</v>
      </c>
      <c r="K26" s="18">
        <f t="shared" si="2"/>
        <v>52.5</v>
      </c>
      <c r="L26" s="17">
        <v>121</v>
      </c>
      <c r="M26" s="18">
        <f t="shared" si="3"/>
        <v>40.339999999999996</v>
      </c>
      <c r="N26" s="17">
        <v>99</v>
      </c>
      <c r="O26" s="18">
        <f t="shared" si="4"/>
        <v>33</v>
      </c>
      <c r="P26" s="48"/>
      <c r="Q26" s="61"/>
      <c r="R26" s="62">
        <f t="shared" si="5"/>
        <v>277.09000000000003</v>
      </c>
      <c r="S26" s="68"/>
      <c r="T26" s="69"/>
      <c r="U26" s="26"/>
      <c r="V26" s="26"/>
    </row>
    <row r="27" spans="1:22" ht="18" customHeight="1">
      <c r="A27" s="26"/>
      <c r="B27" s="19">
        <v>19</v>
      </c>
      <c r="C27" s="20" t="s">
        <v>31</v>
      </c>
      <c r="D27" s="21">
        <v>80</v>
      </c>
      <c r="E27" s="16" t="s">
        <v>32</v>
      </c>
      <c r="F27" s="17">
        <v>153</v>
      </c>
      <c r="G27" s="18">
        <f t="shared" si="0"/>
        <v>63.75</v>
      </c>
      <c r="H27" s="17">
        <v>49</v>
      </c>
      <c r="I27" s="18">
        <f t="shared" si="1"/>
        <v>20.420000000000002</v>
      </c>
      <c r="J27" s="17">
        <v>143</v>
      </c>
      <c r="K27" s="18">
        <f t="shared" si="2"/>
        <v>59.589999999999996</v>
      </c>
      <c r="L27" s="17">
        <v>292</v>
      </c>
      <c r="M27" s="18">
        <f t="shared" si="3"/>
        <v>97.34</v>
      </c>
      <c r="N27" s="17">
        <v>0</v>
      </c>
      <c r="O27" s="18">
        <f t="shared" si="4"/>
        <v>0</v>
      </c>
      <c r="P27" s="48"/>
      <c r="Q27" s="61"/>
      <c r="R27" s="62">
        <f t="shared" si="5"/>
        <v>241.10000000000002</v>
      </c>
      <c r="S27" s="68"/>
      <c r="T27" s="69"/>
      <c r="U27" s="26"/>
      <c r="V27" s="26"/>
    </row>
    <row r="28" spans="1:22" ht="18" customHeight="1">
      <c r="A28" s="26"/>
      <c r="B28" s="19">
        <v>20</v>
      </c>
      <c r="C28" s="20" t="s">
        <v>33</v>
      </c>
      <c r="D28" s="21">
        <v>737</v>
      </c>
      <c r="E28" s="16" t="s">
        <v>34</v>
      </c>
      <c r="F28" s="17"/>
      <c r="G28" s="18">
        <f t="shared" si="0"/>
        <v>0</v>
      </c>
      <c r="H28" s="17"/>
      <c r="I28" s="18">
        <f t="shared" si="1"/>
        <v>0</v>
      </c>
      <c r="J28" s="17"/>
      <c r="K28" s="18">
        <f t="shared" si="2"/>
        <v>0</v>
      </c>
      <c r="L28" s="17"/>
      <c r="M28" s="18">
        <f t="shared" si="3"/>
        <v>0</v>
      </c>
      <c r="N28" s="17"/>
      <c r="O28" s="18">
        <f t="shared" si="4"/>
        <v>0</v>
      </c>
      <c r="P28" s="48"/>
      <c r="Q28" s="61"/>
      <c r="R28" s="62">
        <f t="shared" si="5"/>
        <v>0</v>
      </c>
      <c r="S28" s="68"/>
      <c r="T28" s="69"/>
      <c r="U28" s="26"/>
      <c r="V28" s="26"/>
    </row>
    <row r="29" spans="1:22" ht="18" customHeight="1">
      <c r="A29" s="26"/>
      <c r="B29" s="19">
        <v>21</v>
      </c>
      <c r="C29" s="20" t="s">
        <v>37</v>
      </c>
      <c r="D29" s="21">
        <v>747</v>
      </c>
      <c r="E29" s="16" t="s">
        <v>34</v>
      </c>
      <c r="F29" s="17"/>
      <c r="G29" s="18">
        <f t="shared" si="0"/>
        <v>0</v>
      </c>
      <c r="H29" s="17"/>
      <c r="I29" s="18">
        <f t="shared" si="1"/>
        <v>0</v>
      </c>
      <c r="J29" s="17"/>
      <c r="K29" s="18">
        <f t="shared" si="2"/>
        <v>0</v>
      </c>
      <c r="L29" s="17"/>
      <c r="M29" s="18">
        <f t="shared" si="3"/>
        <v>0</v>
      </c>
      <c r="N29" s="17"/>
      <c r="O29" s="18">
        <f t="shared" si="4"/>
        <v>0</v>
      </c>
      <c r="P29" s="48"/>
      <c r="Q29" s="61"/>
      <c r="R29" s="62">
        <f t="shared" si="5"/>
        <v>0</v>
      </c>
      <c r="S29" s="68"/>
      <c r="T29" s="69"/>
      <c r="U29" s="26"/>
      <c r="V29" s="26"/>
    </row>
    <row r="30" spans="1:22" ht="18" customHeight="1">
      <c r="A30" s="26"/>
      <c r="B30" s="19">
        <v>22</v>
      </c>
      <c r="C30" s="20"/>
      <c r="D30" s="21"/>
      <c r="E30" s="16"/>
      <c r="F30" s="17"/>
      <c r="G30" s="18">
        <f t="shared" ref="G30:G40" si="6">ROUNDUP(F30/$F$7*100,2)</f>
        <v>0</v>
      </c>
      <c r="H30" s="17"/>
      <c r="I30" s="18">
        <f t="shared" ref="I30:I40" si="7">ROUNDUP(H30/$H$7*100,2)</f>
        <v>0</v>
      </c>
      <c r="J30" s="17"/>
      <c r="K30" s="18">
        <f t="shared" ref="K30:K40" si="8">ROUNDUP(J30/$J$7*100,2)</f>
        <v>0</v>
      </c>
      <c r="L30" s="17"/>
      <c r="M30" s="18">
        <f t="shared" ref="M30:M40" si="9">ROUNDUP(L30/$L$7*100,2)</f>
        <v>0</v>
      </c>
      <c r="N30" s="17"/>
      <c r="O30" s="18">
        <f t="shared" ref="O30:O40" si="10">ROUNDUP(N30/$N$7*100,2)</f>
        <v>0</v>
      </c>
      <c r="P30" s="48"/>
      <c r="Q30" s="61"/>
      <c r="R30" s="62">
        <f t="shared" ref="R30:R33" si="11">O30+M30+K30+I30+G30</f>
        <v>0</v>
      </c>
      <c r="S30" s="68"/>
      <c r="T30" s="69"/>
      <c r="U30" s="26"/>
      <c r="V30" s="26"/>
    </row>
    <row r="31" spans="1:22" ht="18" customHeight="1">
      <c r="A31" s="26"/>
      <c r="B31" s="19">
        <v>23</v>
      </c>
      <c r="C31" s="20"/>
      <c r="D31" s="21"/>
      <c r="E31" s="16"/>
      <c r="F31" s="17"/>
      <c r="G31" s="18">
        <f t="shared" si="6"/>
        <v>0</v>
      </c>
      <c r="H31" s="17"/>
      <c r="I31" s="18">
        <f t="shared" si="7"/>
        <v>0</v>
      </c>
      <c r="J31" s="17"/>
      <c r="K31" s="18">
        <f t="shared" si="8"/>
        <v>0</v>
      </c>
      <c r="L31" s="17"/>
      <c r="M31" s="18">
        <f t="shared" si="9"/>
        <v>0</v>
      </c>
      <c r="N31" s="17"/>
      <c r="O31" s="18">
        <f t="shared" si="10"/>
        <v>0</v>
      </c>
      <c r="P31" s="48"/>
      <c r="Q31" s="61"/>
      <c r="R31" s="62">
        <f t="shared" si="11"/>
        <v>0</v>
      </c>
      <c r="S31" s="68"/>
      <c r="T31" s="69"/>
      <c r="U31" s="26"/>
      <c r="V31" s="26"/>
    </row>
    <row r="32" spans="1:22" ht="18" customHeight="1">
      <c r="A32" s="26"/>
      <c r="B32" s="19">
        <v>24</v>
      </c>
      <c r="C32" s="20"/>
      <c r="D32" s="21"/>
      <c r="E32" s="16"/>
      <c r="F32" s="17"/>
      <c r="G32" s="18">
        <f t="shared" si="6"/>
        <v>0</v>
      </c>
      <c r="H32" s="17"/>
      <c r="I32" s="18">
        <f t="shared" si="7"/>
        <v>0</v>
      </c>
      <c r="J32" s="17"/>
      <c r="K32" s="18">
        <f t="shared" si="8"/>
        <v>0</v>
      </c>
      <c r="L32" s="17"/>
      <c r="M32" s="18">
        <f t="shared" si="9"/>
        <v>0</v>
      </c>
      <c r="N32" s="17"/>
      <c r="O32" s="18">
        <f t="shared" si="10"/>
        <v>0</v>
      </c>
      <c r="P32" s="48"/>
      <c r="Q32" s="61"/>
      <c r="R32" s="62">
        <f t="shared" si="11"/>
        <v>0</v>
      </c>
      <c r="S32" s="68"/>
      <c r="T32" s="69"/>
      <c r="U32" s="26"/>
      <c r="V32" s="26"/>
    </row>
    <row r="33" spans="1:22" ht="18" customHeight="1">
      <c r="A33" s="26"/>
      <c r="B33" s="19">
        <v>25</v>
      </c>
      <c r="C33" s="20"/>
      <c r="D33" s="21"/>
      <c r="E33" s="16"/>
      <c r="F33" s="17"/>
      <c r="G33" s="18">
        <f t="shared" si="6"/>
        <v>0</v>
      </c>
      <c r="H33" s="17"/>
      <c r="I33" s="18">
        <f t="shared" si="7"/>
        <v>0</v>
      </c>
      <c r="J33" s="17"/>
      <c r="K33" s="18">
        <f t="shared" si="8"/>
        <v>0</v>
      </c>
      <c r="L33" s="17"/>
      <c r="M33" s="18">
        <f t="shared" si="9"/>
        <v>0</v>
      </c>
      <c r="N33" s="17"/>
      <c r="O33" s="18">
        <f t="shared" si="10"/>
        <v>0</v>
      </c>
      <c r="P33" s="48"/>
      <c r="Q33" s="61"/>
      <c r="R33" s="62">
        <f t="shared" si="11"/>
        <v>0</v>
      </c>
      <c r="S33" s="68"/>
      <c r="T33" s="69"/>
      <c r="U33" s="26"/>
      <c r="V33" s="26"/>
    </row>
    <row r="34" spans="1:22" ht="18" hidden="1" customHeight="1">
      <c r="A34" s="26"/>
      <c r="B34" s="19">
        <v>26</v>
      </c>
      <c r="C34" s="20"/>
      <c r="D34" s="21"/>
      <c r="E34" s="16"/>
      <c r="F34" s="17"/>
      <c r="G34" s="18">
        <f t="shared" si="6"/>
        <v>0</v>
      </c>
      <c r="H34" s="17"/>
      <c r="I34" s="18">
        <f t="shared" si="7"/>
        <v>0</v>
      </c>
      <c r="J34" s="17"/>
      <c r="K34" s="18">
        <f t="shared" si="8"/>
        <v>0</v>
      </c>
      <c r="L34" s="17"/>
      <c r="M34" s="18">
        <f t="shared" si="9"/>
        <v>0</v>
      </c>
      <c r="N34" s="17"/>
      <c r="O34" s="18">
        <f t="shared" si="10"/>
        <v>0</v>
      </c>
      <c r="P34" s="48"/>
      <c r="Q34" s="61"/>
      <c r="R34" s="62">
        <f t="shared" ref="R34:R58" si="12">O34+M34+K34+I34+G34</f>
        <v>0</v>
      </c>
      <c r="S34" s="68"/>
      <c r="T34" s="69"/>
      <c r="U34" s="26"/>
      <c r="V34" s="26"/>
    </row>
    <row r="35" spans="1:22" ht="18" hidden="1" customHeight="1">
      <c r="A35" s="26"/>
      <c r="B35" s="19">
        <v>27</v>
      </c>
      <c r="C35" s="20"/>
      <c r="D35" s="21"/>
      <c r="E35" s="16"/>
      <c r="F35" s="17"/>
      <c r="G35" s="18">
        <f t="shared" si="6"/>
        <v>0</v>
      </c>
      <c r="H35" s="17"/>
      <c r="I35" s="18">
        <f t="shared" si="7"/>
        <v>0</v>
      </c>
      <c r="J35" s="17"/>
      <c r="K35" s="18">
        <f t="shared" si="8"/>
        <v>0</v>
      </c>
      <c r="L35" s="17"/>
      <c r="M35" s="18">
        <f t="shared" si="9"/>
        <v>0</v>
      </c>
      <c r="N35" s="17"/>
      <c r="O35" s="18">
        <f t="shared" si="10"/>
        <v>0</v>
      </c>
      <c r="P35" s="48"/>
      <c r="Q35" s="61"/>
      <c r="R35" s="62">
        <f t="shared" si="12"/>
        <v>0</v>
      </c>
      <c r="S35" s="68"/>
      <c r="T35" s="69"/>
      <c r="U35" s="26"/>
      <c r="V35" s="26"/>
    </row>
    <row r="36" spans="1:22" ht="18" hidden="1" customHeight="1">
      <c r="A36" s="26"/>
      <c r="B36" s="19">
        <v>28</v>
      </c>
      <c r="C36" s="20"/>
      <c r="D36" s="21"/>
      <c r="E36" s="16"/>
      <c r="F36" s="17"/>
      <c r="G36" s="18">
        <f t="shared" si="6"/>
        <v>0</v>
      </c>
      <c r="H36" s="17"/>
      <c r="I36" s="18">
        <f t="shared" si="7"/>
        <v>0</v>
      </c>
      <c r="J36" s="17"/>
      <c r="K36" s="18">
        <f t="shared" si="8"/>
        <v>0</v>
      </c>
      <c r="L36" s="17"/>
      <c r="M36" s="18">
        <f t="shared" si="9"/>
        <v>0</v>
      </c>
      <c r="N36" s="17"/>
      <c r="O36" s="18">
        <f t="shared" si="10"/>
        <v>0</v>
      </c>
      <c r="P36" s="48"/>
      <c r="Q36" s="61"/>
      <c r="R36" s="62">
        <f t="shared" si="12"/>
        <v>0</v>
      </c>
      <c r="S36" s="68"/>
      <c r="T36" s="69"/>
      <c r="U36" s="26"/>
      <c r="V36" s="26"/>
    </row>
    <row r="37" spans="1:22" ht="18" hidden="1" customHeight="1">
      <c r="A37" s="26"/>
      <c r="B37" s="19">
        <v>29</v>
      </c>
      <c r="C37" s="20"/>
      <c r="D37" s="21"/>
      <c r="E37" s="16"/>
      <c r="F37" s="17"/>
      <c r="G37" s="18">
        <f t="shared" si="6"/>
        <v>0</v>
      </c>
      <c r="H37" s="17"/>
      <c r="I37" s="18">
        <f t="shared" si="7"/>
        <v>0</v>
      </c>
      <c r="J37" s="17"/>
      <c r="K37" s="18">
        <f t="shared" si="8"/>
        <v>0</v>
      </c>
      <c r="L37" s="17"/>
      <c r="M37" s="18">
        <f t="shared" si="9"/>
        <v>0</v>
      </c>
      <c r="N37" s="17"/>
      <c r="O37" s="18">
        <f t="shared" si="10"/>
        <v>0</v>
      </c>
      <c r="P37" s="48"/>
      <c r="Q37" s="61"/>
      <c r="R37" s="62">
        <f t="shared" si="12"/>
        <v>0</v>
      </c>
      <c r="S37" s="68"/>
      <c r="T37" s="69"/>
      <c r="U37" s="26"/>
      <c r="V37" s="26"/>
    </row>
    <row r="38" spans="1:22" ht="18" hidden="1" customHeight="1">
      <c r="A38" s="26"/>
      <c r="B38" s="19">
        <v>30</v>
      </c>
      <c r="C38" s="20"/>
      <c r="D38" s="21"/>
      <c r="E38" s="16"/>
      <c r="F38" s="17"/>
      <c r="G38" s="18">
        <f t="shared" si="6"/>
        <v>0</v>
      </c>
      <c r="H38" s="17"/>
      <c r="I38" s="18">
        <f t="shared" si="7"/>
        <v>0</v>
      </c>
      <c r="J38" s="17"/>
      <c r="K38" s="18">
        <f t="shared" si="8"/>
        <v>0</v>
      </c>
      <c r="L38" s="17"/>
      <c r="M38" s="18">
        <f t="shared" si="9"/>
        <v>0</v>
      </c>
      <c r="N38" s="17"/>
      <c r="O38" s="18">
        <f t="shared" si="10"/>
        <v>0</v>
      </c>
      <c r="P38" s="48"/>
      <c r="Q38" s="61"/>
      <c r="R38" s="62">
        <f t="shared" si="12"/>
        <v>0</v>
      </c>
      <c r="S38" s="68"/>
      <c r="T38" s="69"/>
      <c r="U38" s="26"/>
      <c r="V38" s="26"/>
    </row>
    <row r="39" spans="1:22" ht="18" hidden="1" customHeight="1">
      <c r="A39" s="26"/>
      <c r="B39" s="19">
        <v>31</v>
      </c>
      <c r="C39" s="20"/>
      <c r="D39" s="21"/>
      <c r="E39" s="16"/>
      <c r="F39" s="17"/>
      <c r="G39" s="18">
        <f t="shared" si="6"/>
        <v>0</v>
      </c>
      <c r="H39" s="17"/>
      <c r="I39" s="18">
        <f t="shared" si="7"/>
        <v>0</v>
      </c>
      <c r="J39" s="17"/>
      <c r="K39" s="18">
        <f t="shared" si="8"/>
        <v>0</v>
      </c>
      <c r="L39" s="17"/>
      <c r="M39" s="18">
        <f t="shared" si="9"/>
        <v>0</v>
      </c>
      <c r="N39" s="17"/>
      <c r="O39" s="18">
        <f t="shared" si="10"/>
        <v>0</v>
      </c>
      <c r="P39" s="48"/>
      <c r="Q39" s="61"/>
      <c r="R39" s="62">
        <f t="shared" si="12"/>
        <v>0</v>
      </c>
      <c r="S39" s="68"/>
      <c r="T39" s="69"/>
      <c r="U39" s="26"/>
      <c r="V39" s="26"/>
    </row>
    <row r="40" spans="1:22" ht="18" hidden="1" customHeight="1">
      <c r="A40" s="26"/>
      <c r="B40" s="19">
        <v>32</v>
      </c>
      <c r="C40" s="20"/>
      <c r="D40" s="21"/>
      <c r="E40" s="16"/>
      <c r="F40" s="17"/>
      <c r="G40" s="18">
        <f t="shared" si="6"/>
        <v>0</v>
      </c>
      <c r="H40" s="17"/>
      <c r="I40" s="18">
        <f t="shared" si="7"/>
        <v>0</v>
      </c>
      <c r="J40" s="17"/>
      <c r="K40" s="18">
        <f t="shared" si="8"/>
        <v>0</v>
      </c>
      <c r="L40" s="17"/>
      <c r="M40" s="18">
        <f t="shared" si="9"/>
        <v>0</v>
      </c>
      <c r="N40" s="17"/>
      <c r="O40" s="18">
        <f t="shared" si="10"/>
        <v>0</v>
      </c>
      <c r="P40" s="48"/>
      <c r="Q40" s="61"/>
      <c r="R40" s="62">
        <f t="shared" si="12"/>
        <v>0</v>
      </c>
      <c r="S40" s="68"/>
      <c r="T40" s="69"/>
      <c r="U40" s="26"/>
      <c r="V40" s="26"/>
    </row>
    <row r="41" spans="1:22" ht="18" hidden="1" customHeight="1">
      <c r="A41" s="26"/>
      <c r="B41" s="19">
        <v>33</v>
      </c>
      <c r="C41" s="20"/>
      <c r="D41" s="21"/>
      <c r="E41" s="16"/>
      <c r="F41" s="17"/>
      <c r="G41" s="18">
        <f t="shared" ref="G41:G58" si="13">ROUNDUP(F41/$F$7*100,2)</f>
        <v>0</v>
      </c>
      <c r="H41" s="17"/>
      <c r="I41" s="18">
        <f t="shared" ref="I41:I58" si="14">ROUNDUP(H41/$H$7*100,2)</f>
        <v>0</v>
      </c>
      <c r="J41" s="17"/>
      <c r="K41" s="18">
        <f t="shared" ref="K41:K58" si="15">ROUNDUP(J41/$J$7*100,2)</f>
        <v>0</v>
      </c>
      <c r="L41" s="17"/>
      <c r="M41" s="18">
        <f t="shared" ref="M41:M58" si="16">ROUNDUP(L41/$L$7*100,2)</f>
        <v>0</v>
      </c>
      <c r="N41" s="17"/>
      <c r="O41" s="18">
        <f t="shared" ref="O41:O58" si="17">ROUNDUP(N41/$N$7*100,2)</f>
        <v>0</v>
      </c>
      <c r="P41" s="48"/>
      <c r="Q41" s="61"/>
      <c r="R41" s="62">
        <f t="shared" si="12"/>
        <v>0</v>
      </c>
      <c r="S41" s="68"/>
      <c r="T41" s="69"/>
      <c r="U41" s="26"/>
      <c r="V41" s="26"/>
    </row>
    <row r="42" spans="1:22" ht="18" hidden="1" customHeight="1">
      <c r="A42" s="26"/>
      <c r="B42" s="19">
        <v>34</v>
      </c>
      <c r="C42" s="20"/>
      <c r="D42" s="21"/>
      <c r="E42" s="16"/>
      <c r="F42" s="17"/>
      <c r="G42" s="18">
        <f t="shared" si="13"/>
        <v>0</v>
      </c>
      <c r="H42" s="17"/>
      <c r="I42" s="18">
        <f t="shared" si="14"/>
        <v>0</v>
      </c>
      <c r="J42" s="17"/>
      <c r="K42" s="18">
        <f t="shared" si="15"/>
        <v>0</v>
      </c>
      <c r="L42" s="17"/>
      <c r="M42" s="18">
        <f t="shared" si="16"/>
        <v>0</v>
      </c>
      <c r="N42" s="17"/>
      <c r="O42" s="18">
        <f t="shared" si="17"/>
        <v>0</v>
      </c>
      <c r="P42" s="48"/>
      <c r="Q42" s="61"/>
      <c r="R42" s="62">
        <f t="shared" si="12"/>
        <v>0</v>
      </c>
      <c r="S42" s="68"/>
      <c r="T42" s="69"/>
      <c r="U42" s="26"/>
      <c r="V42" s="26"/>
    </row>
    <row r="43" spans="1:22" ht="18" hidden="1" customHeight="1">
      <c r="A43" s="26"/>
      <c r="B43" s="19">
        <v>35</v>
      </c>
      <c r="C43" s="20"/>
      <c r="D43" s="21"/>
      <c r="E43" s="16"/>
      <c r="F43" s="17"/>
      <c r="G43" s="18">
        <f t="shared" si="13"/>
        <v>0</v>
      </c>
      <c r="H43" s="17"/>
      <c r="I43" s="18">
        <f t="shared" si="14"/>
        <v>0</v>
      </c>
      <c r="J43" s="17"/>
      <c r="K43" s="18">
        <f t="shared" si="15"/>
        <v>0</v>
      </c>
      <c r="L43" s="17"/>
      <c r="M43" s="18">
        <f t="shared" si="16"/>
        <v>0</v>
      </c>
      <c r="N43" s="17"/>
      <c r="O43" s="18">
        <f t="shared" si="17"/>
        <v>0</v>
      </c>
      <c r="P43" s="48"/>
      <c r="Q43" s="61"/>
      <c r="R43" s="62">
        <f t="shared" si="12"/>
        <v>0</v>
      </c>
      <c r="S43" s="68"/>
      <c r="T43" s="69"/>
      <c r="U43" s="26"/>
      <c r="V43" s="26"/>
    </row>
    <row r="44" spans="1:22" ht="18" hidden="1" customHeight="1">
      <c r="A44" s="26"/>
      <c r="B44" s="19">
        <v>36</v>
      </c>
      <c r="C44" s="20"/>
      <c r="D44" s="21"/>
      <c r="E44" s="16"/>
      <c r="F44" s="17"/>
      <c r="G44" s="18">
        <f t="shared" si="13"/>
        <v>0</v>
      </c>
      <c r="H44" s="17"/>
      <c r="I44" s="18">
        <f t="shared" si="14"/>
        <v>0</v>
      </c>
      <c r="J44" s="17"/>
      <c r="K44" s="18">
        <f t="shared" si="15"/>
        <v>0</v>
      </c>
      <c r="L44" s="17"/>
      <c r="M44" s="18">
        <f t="shared" si="16"/>
        <v>0</v>
      </c>
      <c r="N44" s="17"/>
      <c r="O44" s="18">
        <f t="shared" si="17"/>
        <v>0</v>
      </c>
      <c r="P44" s="48"/>
      <c r="Q44" s="61"/>
      <c r="R44" s="62">
        <f t="shared" si="12"/>
        <v>0</v>
      </c>
      <c r="S44" s="68"/>
      <c r="T44" s="69"/>
      <c r="U44" s="26"/>
      <c r="V44" s="26"/>
    </row>
    <row r="45" spans="1:22" ht="18" hidden="1" customHeight="1">
      <c r="A45" s="26"/>
      <c r="B45" s="19">
        <v>37</v>
      </c>
      <c r="C45" s="20"/>
      <c r="D45" s="21"/>
      <c r="E45" s="16"/>
      <c r="F45" s="17"/>
      <c r="G45" s="18">
        <f t="shared" si="13"/>
        <v>0</v>
      </c>
      <c r="H45" s="17"/>
      <c r="I45" s="18">
        <f t="shared" si="14"/>
        <v>0</v>
      </c>
      <c r="J45" s="17"/>
      <c r="K45" s="18">
        <f t="shared" si="15"/>
        <v>0</v>
      </c>
      <c r="L45" s="17"/>
      <c r="M45" s="18">
        <f t="shared" si="16"/>
        <v>0</v>
      </c>
      <c r="N45" s="17"/>
      <c r="O45" s="18">
        <f t="shared" si="17"/>
        <v>0</v>
      </c>
      <c r="P45" s="48"/>
      <c r="Q45" s="61"/>
      <c r="R45" s="62">
        <f t="shared" si="12"/>
        <v>0</v>
      </c>
      <c r="S45" s="68"/>
      <c r="T45" s="69"/>
      <c r="U45" s="26"/>
      <c r="V45" s="26"/>
    </row>
    <row r="46" spans="1:22" ht="18" hidden="1" customHeight="1">
      <c r="A46" s="26"/>
      <c r="B46" s="19">
        <v>38</v>
      </c>
      <c r="C46" s="20"/>
      <c r="D46" s="21"/>
      <c r="E46" s="16"/>
      <c r="F46" s="17"/>
      <c r="G46" s="18">
        <f t="shared" si="13"/>
        <v>0</v>
      </c>
      <c r="H46" s="17"/>
      <c r="I46" s="18">
        <f t="shared" si="14"/>
        <v>0</v>
      </c>
      <c r="J46" s="17"/>
      <c r="K46" s="18">
        <f t="shared" si="15"/>
        <v>0</v>
      </c>
      <c r="L46" s="17"/>
      <c r="M46" s="18">
        <f t="shared" si="16"/>
        <v>0</v>
      </c>
      <c r="N46" s="17"/>
      <c r="O46" s="18">
        <f t="shared" si="17"/>
        <v>0</v>
      </c>
      <c r="P46" s="48"/>
      <c r="Q46" s="61"/>
      <c r="R46" s="62">
        <f t="shared" si="12"/>
        <v>0</v>
      </c>
      <c r="S46" s="68"/>
      <c r="T46" s="69"/>
      <c r="U46" s="26"/>
      <c r="V46" s="26"/>
    </row>
    <row r="47" spans="1:22" ht="18" hidden="1" customHeight="1">
      <c r="A47" s="26"/>
      <c r="B47" s="19">
        <v>39</v>
      </c>
      <c r="C47" s="20"/>
      <c r="D47" s="21"/>
      <c r="E47" s="16"/>
      <c r="F47" s="17"/>
      <c r="G47" s="18">
        <f t="shared" si="13"/>
        <v>0</v>
      </c>
      <c r="H47" s="17"/>
      <c r="I47" s="18">
        <f t="shared" si="14"/>
        <v>0</v>
      </c>
      <c r="J47" s="17"/>
      <c r="K47" s="18">
        <f t="shared" si="15"/>
        <v>0</v>
      </c>
      <c r="L47" s="17"/>
      <c r="M47" s="18">
        <f t="shared" si="16"/>
        <v>0</v>
      </c>
      <c r="N47" s="17"/>
      <c r="O47" s="18">
        <f t="shared" si="17"/>
        <v>0</v>
      </c>
      <c r="P47" s="48"/>
      <c r="Q47" s="61"/>
      <c r="R47" s="62">
        <f t="shared" si="12"/>
        <v>0</v>
      </c>
      <c r="S47" s="68"/>
      <c r="T47" s="69"/>
      <c r="U47" s="26"/>
      <c r="V47" s="26"/>
    </row>
    <row r="48" spans="1:22" ht="18" hidden="1" customHeight="1">
      <c r="A48" s="26"/>
      <c r="B48" s="19">
        <v>40</v>
      </c>
      <c r="C48" s="20"/>
      <c r="D48" s="21"/>
      <c r="E48" s="16"/>
      <c r="F48" s="17"/>
      <c r="G48" s="18">
        <f t="shared" si="13"/>
        <v>0</v>
      </c>
      <c r="H48" s="17"/>
      <c r="I48" s="18">
        <f t="shared" si="14"/>
        <v>0</v>
      </c>
      <c r="J48" s="17"/>
      <c r="K48" s="18">
        <f t="shared" si="15"/>
        <v>0</v>
      </c>
      <c r="L48" s="17"/>
      <c r="M48" s="18">
        <f t="shared" si="16"/>
        <v>0</v>
      </c>
      <c r="N48" s="17"/>
      <c r="O48" s="18">
        <f t="shared" si="17"/>
        <v>0</v>
      </c>
      <c r="P48" s="48"/>
      <c r="Q48" s="61"/>
      <c r="R48" s="62">
        <f t="shared" si="12"/>
        <v>0</v>
      </c>
      <c r="S48" s="68"/>
      <c r="T48" s="69"/>
      <c r="U48" s="26"/>
      <c r="V48" s="26"/>
    </row>
    <row r="49" spans="1:22" ht="18" hidden="1" customHeight="1">
      <c r="A49" s="26"/>
      <c r="B49" s="19">
        <v>41</v>
      </c>
      <c r="C49" s="20"/>
      <c r="D49" s="21"/>
      <c r="E49" s="16"/>
      <c r="F49" s="17"/>
      <c r="G49" s="18">
        <f t="shared" si="13"/>
        <v>0</v>
      </c>
      <c r="H49" s="17"/>
      <c r="I49" s="18">
        <f t="shared" si="14"/>
        <v>0</v>
      </c>
      <c r="J49" s="17"/>
      <c r="K49" s="18">
        <f t="shared" si="15"/>
        <v>0</v>
      </c>
      <c r="L49" s="17"/>
      <c r="M49" s="18">
        <f t="shared" si="16"/>
        <v>0</v>
      </c>
      <c r="N49" s="17"/>
      <c r="O49" s="18">
        <f t="shared" si="17"/>
        <v>0</v>
      </c>
      <c r="P49" s="48"/>
      <c r="Q49" s="61"/>
      <c r="R49" s="62">
        <f t="shared" si="12"/>
        <v>0</v>
      </c>
      <c r="S49" s="68"/>
      <c r="T49" s="69"/>
      <c r="U49" s="26"/>
      <c r="V49" s="26"/>
    </row>
    <row r="50" spans="1:22" ht="18" hidden="1" customHeight="1">
      <c r="A50" s="26"/>
      <c r="B50" s="19">
        <v>42</v>
      </c>
      <c r="C50" s="20"/>
      <c r="D50" s="21"/>
      <c r="E50" s="16"/>
      <c r="F50" s="17"/>
      <c r="G50" s="18">
        <f t="shared" si="13"/>
        <v>0</v>
      </c>
      <c r="H50" s="17"/>
      <c r="I50" s="18">
        <f t="shared" si="14"/>
        <v>0</v>
      </c>
      <c r="J50" s="17"/>
      <c r="K50" s="18">
        <f t="shared" si="15"/>
        <v>0</v>
      </c>
      <c r="L50" s="17"/>
      <c r="M50" s="18">
        <f t="shared" si="16"/>
        <v>0</v>
      </c>
      <c r="N50" s="17"/>
      <c r="O50" s="18">
        <f t="shared" si="17"/>
        <v>0</v>
      </c>
      <c r="P50" s="48"/>
      <c r="Q50" s="61"/>
      <c r="R50" s="62">
        <f t="shared" si="12"/>
        <v>0</v>
      </c>
      <c r="S50" s="68"/>
      <c r="T50" s="69"/>
      <c r="U50" s="26"/>
      <c r="V50" s="26"/>
    </row>
    <row r="51" spans="1:22" ht="18" hidden="1" customHeight="1">
      <c r="A51" s="26"/>
      <c r="B51" s="19">
        <v>43</v>
      </c>
      <c r="C51" s="20"/>
      <c r="D51" s="21"/>
      <c r="E51" s="16"/>
      <c r="F51" s="17"/>
      <c r="G51" s="18">
        <f t="shared" si="13"/>
        <v>0</v>
      </c>
      <c r="H51" s="17"/>
      <c r="I51" s="18">
        <f t="shared" si="14"/>
        <v>0</v>
      </c>
      <c r="J51" s="17"/>
      <c r="K51" s="18">
        <f t="shared" si="15"/>
        <v>0</v>
      </c>
      <c r="L51" s="17"/>
      <c r="M51" s="18">
        <f t="shared" si="16"/>
        <v>0</v>
      </c>
      <c r="N51" s="17"/>
      <c r="O51" s="18">
        <f t="shared" si="17"/>
        <v>0</v>
      </c>
      <c r="P51" s="48"/>
      <c r="Q51" s="61"/>
      <c r="R51" s="62">
        <f t="shared" si="12"/>
        <v>0</v>
      </c>
      <c r="S51" s="68"/>
      <c r="T51" s="69"/>
      <c r="U51" s="26"/>
      <c r="V51" s="26"/>
    </row>
    <row r="52" spans="1:22" ht="18" hidden="1" customHeight="1">
      <c r="A52" s="26"/>
      <c r="B52" s="19">
        <v>44</v>
      </c>
      <c r="C52" s="20"/>
      <c r="D52" s="21"/>
      <c r="E52" s="16"/>
      <c r="F52" s="17"/>
      <c r="G52" s="18">
        <f t="shared" si="13"/>
        <v>0</v>
      </c>
      <c r="H52" s="17"/>
      <c r="I52" s="18">
        <f t="shared" si="14"/>
        <v>0</v>
      </c>
      <c r="J52" s="17"/>
      <c r="K52" s="18">
        <f t="shared" si="15"/>
        <v>0</v>
      </c>
      <c r="L52" s="17"/>
      <c r="M52" s="18">
        <f t="shared" si="16"/>
        <v>0</v>
      </c>
      <c r="N52" s="17"/>
      <c r="O52" s="18">
        <f t="shared" si="17"/>
        <v>0</v>
      </c>
      <c r="P52" s="48"/>
      <c r="Q52" s="61"/>
      <c r="R52" s="62">
        <f t="shared" si="12"/>
        <v>0</v>
      </c>
      <c r="S52" s="68"/>
      <c r="T52" s="69"/>
      <c r="U52" s="26"/>
      <c r="V52" s="26"/>
    </row>
    <row r="53" spans="1:22" ht="18" hidden="1" customHeight="1">
      <c r="A53" s="26"/>
      <c r="B53" s="19">
        <v>45</v>
      </c>
      <c r="C53" s="20"/>
      <c r="D53" s="21"/>
      <c r="E53" s="16"/>
      <c r="F53" s="17"/>
      <c r="G53" s="18">
        <f t="shared" si="13"/>
        <v>0</v>
      </c>
      <c r="H53" s="17"/>
      <c r="I53" s="18">
        <f t="shared" si="14"/>
        <v>0</v>
      </c>
      <c r="J53" s="17"/>
      <c r="K53" s="18">
        <f t="shared" si="15"/>
        <v>0</v>
      </c>
      <c r="L53" s="17"/>
      <c r="M53" s="18">
        <f t="shared" si="16"/>
        <v>0</v>
      </c>
      <c r="N53" s="17"/>
      <c r="O53" s="18">
        <f t="shared" si="17"/>
        <v>0</v>
      </c>
      <c r="P53" s="48"/>
      <c r="Q53" s="61"/>
      <c r="R53" s="62">
        <f t="shared" si="12"/>
        <v>0</v>
      </c>
      <c r="S53" s="68"/>
      <c r="T53" s="69"/>
      <c r="U53" s="26"/>
      <c r="V53" s="26"/>
    </row>
    <row r="54" spans="1:22" ht="18" hidden="1" customHeight="1">
      <c r="A54" s="26"/>
      <c r="B54" s="19">
        <v>46</v>
      </c>
      <c r="C54" s="20"/>
      <c r="D54" s="21"/>
      <c r="E54" s="16"/>
      <c r="F54" s="17"/>
      <c r="G54" s="18">
        <f t="shared" si="13"/>
        <v>0</v>
      </c>
      <c r="H54" s="17"/>
      <c r="I54" s="18">
        <f t="shared" si="14"/>
        <v>0</v>
      </c>
      <c r="J54" s="17"/>
      <c r="K54" s="18">
        <f t="shared" si="15"/>
        <v>0</v>
      </c>
      <c r="L54" s="17"/>
      <c r="M54" s="18">
        <f t="shared" si="16"/>
        <v>0</v>
      </c>
      <c r="N54" s="17"/>
      <c r="O54" s="18">
        <f t="shared" si="17"/>
        <v>0</v>
      </c>
      <c r="P54" s="48"/>
      <c r="Q54" s="61"/>
      <c r="R54" s="62">
        <f t="shared" si="12"/>
        <v>0</v>
      </c>
      <c r="S54" s="68"/>
      <c r="T54" s="69"/>
      <c r="U54" s="26"/>
      <c r="V54" s="26"/>
    </row>
    <row r="55" spans="1:22" ht="18" hidden="1" customHeight="1">
      <c r="A55" s="26"/>
      <c r="B55" s="19">
        <v>47</v>
      </c>
      <c r="C55" s="20"/>
      <c r="D55" s="21"/>
      <c r="E55" s="16"/>
      <c r="F55" s="17"/>
      <c r="G55" s="18">
        <f t="shared" si="13"/>
        <v>0</v>
      </c>
      <c r="H55" s="17"/>
      <c r="I55" s="18">
        <f t="shared" si="14"/>
        <v>0</v>
      </c>
      <c r="J55" s="17"/>
      <c r="K55" s="18">
        <f t="shared" si="15"/>
        <v>0</v>
      </c>
      <c r="L55" s="17"/>
      <c r="M55" s="18">
        <f t="shared" si="16"/>
        <v>0</v>
      </c>
      <c r="N55" s="17"/>
      <c r="O55" s="18">
        <f t="shared" si="17"/>
        <v>0</v>
      </c>
      <c r="P55" s="48"/>
      <c r="Q55" s="61"/>
      <c r="R55" s="62">
        <f t="shared" si="12"/>
        <v>0</v>
      </c>
      <c r="S55" s="68"/>
      <c r="T55" s="69"/>
      <c r="U55" s="26"/>
      <c r="V55" s="26"/>
    </row>
    <row r="56" spans="1:22" ht="18" hidden="1" customHeight="1">
      <c r="A56" s="26"/>
      <c r="B56" s="19">
        <v>48</v>
      </c>
      <c r="C56" s="20"/>
      <c r="D56" s="21"/>
      <c r="E56" s="16"/>
      <c r="F56" s="17"/>
      <c r="G56" s="18">
        <f t="shared" si="13"/>
        <v>0</v>
      </c>
      <c r="H56" s="17"/>
      <c r="I56" s="18">
        <f t="shared" si="14"/>
        <v>0</v>
      </c>
      <c r="J56" s="17"/>
      <c r="K56" s="18">
        <f t="shared" si="15"/>
        <v>0</v>
      </c>
      <c r="L56" s="17"/>
      <c r="M56" s="18">
        <f t="shared" si="16"/>
        <v>0</v>
      </c>
      <c r="N56" s="17"/>
      <c r="O56" s="18">
        <f t="shared" si="17"/>
        <v>0</v>
      </c>
      <c r="P56" s="48"/>
      <c r="Q56" s="61"/>
      <c r="R56" s="62">
        <f t="shared" si="12"/>
        <v>0</v>
      </c>
      <c r="S56" s="68"/>
      <c r="T56" s="69"/>
      <c r="U56" s="26"/>
      <c r="V56" s="26"/>
    </row>
    <row r="57" spans="1:22" ht="18" hidden="1" customHeight="1">
      <c r="A57" s="26"/>
      <c r="B57" s="19">
        <v>49</v>
      </c>
      <c r="C57" s="20"/>
      <c r="D57" s="21"/>
      <c r="E57" s="16"/>
      <c r="F57" s="17"/>
      <c r="G57" s="18">
        <f t="shared" si="13"/>
        <v>0</v>
      </c>
      <c r="H57" s="17"/>
      <c r="I57" s="18">
        <f t="shared" si="14"/>
        <v>0</v>
      </c>
      <c r="J57" s="17"/>
      <c r="K57" s="18">
        <f t="shared" si="15"/>
        <v>0</v>
      </c>
      <c r="L57" s="17"/>
      <c r="M57" s="18">
        <f t="shared" si="16"/>
        <v>0</v>
      </c>
      <c r="N57" s="17"/>
      <c r="O57" s="18">
        <f t="shared" si="17"/>
        <v>0</v>
      </c>
      <c r="P57" s="48"/>
      <c r="Q57" s="61"/>
      <c r="R57" s="62">
        <f t="shared" si="12"/>
        <v>0</v>
      </c>
      <c r="S57" s="68"/>
      <c r="T57" s="69"/>
      <c r="U57" s="26"/>
      <c r="V57" s="26"/>
    </row>
    <row r="58" spans="1:22" ht="18" customHeight="1">
      <c r="A58" s="26"/>
      <c r="B58" s="27">
        <v>50</v>
      </c>
      <c r="C58" s="28"/>
      <c r="D58" s="29"/>
      <c r="E58" s="30"/>
      <c r="F58" s="31"/>
      <c r="G58" s="32">
        <f t="shared" si="13"/>
        <v>0</v>
      </c>
      <c r="H58" s="31"/>
      <c r="I58" s="32">
        <f t="shared" si="14"/>
        <v>0</v>
      </c>
      <c r="J58" s="31"/>
      <c r="K58" s="32">
        <f t="shared" si="15"/>
        <v>0</v>
      </c>
      <c r="L58" s="31"/>
      <c r="M58" s="32">
        <f t="shared" si="16"/>
        <v>0</v>
      </c>
      <c r="N58" s="31"/>
      <c r="O58" s="32">
        <f t="shared" si="17"/>
        <v>0</v>
      </c>
      <c r="P58" s="50"/>
      <c r="Q58" s="70"/>
      <c r="R58" s="71">
        <f t="shared" si="12"/>
        <v>0</v>
      </c>
      <c r="S58" s="72"/>
      <c r="T58" s="73"/>
      <c r="U58" s="26"/>
      <c r="V58" s="26"/>
    </row>
    <row r="59" spans="1:22" ht="18" customHeight="1">
      <c r="I59" s="6" t="s">
        <v>92</v>
      </c>
    </row>
    <row r="60" spans="1:22" ht="18" customHeight="1"/>
    <row r="61" spans="1:22" ht="18" customHeight="1">
      <c r="B61" s="33"/>
      <c r="C61" s="7" t="s">
        <v>38</v>
      </c>
      <c r="D61" s="33"/>
      <c r="E61" s="34"/>
      <c r="F61" s="34"/>
      <c r="G61" s="35"/>
      <c r="H61" s="34"/>
    </row>
    <row r="62" spans="1:22" ht="18" customHeight="1">
      <c r="B62" s="147" t="s">
        <v>3</v>
      </c>
      <c r="C62" s="119" t="s">
        <v>39</v>
      </c>
      <c r="D62" s="124" t="s">
        <v>40</v>
      </c>
      <c r="E62" s="124"/>
      <c r="F62" s="124"/>
      <c r="G62" s="124"/>
      <c r="H62" s="135" t="s">
        <v>41</v>
      </c>
      <c r="I62" s="137" t="s">
        <v>42</v>
      </c>
      <c r="J62" s="142" t="s">
        <v>43</v>
      </c>
      <c r="K62" s="133" t="s">
        <v>44</v>
      </c>
      <c r="L62" s="126" t="s">
        <v>45</v>
      </c>
      <c r="M62" s="133" t="s">
        <v>46</v>
      </c>
      <c r="N62" s="126" t="s">
        <v>47</v>
      </c>
      <c r="O62" s="128" t="s">
        <v>48</v>
      </c>
    </row>
    <row r="63" spans="1:22" ht="18" customHeight="1">
      <c r="B63" s="148"/>
      <c r="C63" s="120"/>
      <c r="D63" s="125"/>
      <c r="E63" s="125"/>
      <c r="F63" s="125"/>
      <c r="G63" s="125"/>
      <c r="H63" s="136"/>
      <c r="I63" s="138"/>
      <c r="J63" s="143"/>
      <c r="K63" s="134"/>
      <c r="L63" s="127"/>
      <c r="M63" s="134"/>
      <c r="N63" s="127"/>
      <c r="O63" s="129"/>
    </row>
    <row r="64" spans="1:22" ht="18" customHeight="1">
      <c r="B64" s="36">
        <v>1</v>
      </c>
      <c r="C64" s="37" t="s">
        <v>49</v>
      </c>
      <c r="D64" s="38" t="s">
        <v>50</v>
      </c>
      <c r="E64" s="39"/>
      <c r="F64" s="39"/>
      <c r="G64" s="40"/>
      <c r="H64" s="41"/>
      <c r="I64" s="53">
        <f>K64+M64+O64</f>
        <v>1318.4299999999998</v>
      </c>
      <c r="J64" s="51"/>
      <c r="K64" s="54">
        <v>417.34</v>
      </c>
      <c r="L64" s="51"/>
      <c r="M64" s="54">
        <v>479.59</v>
      </c>
      <c r="N64" s="51"/>
      <c r="O64" s="55">
        <v>421.5</v>
      </c>
    </row>
    <row r="65" spans="2:20" ht="18" customHeight="1">
      <c r="B65" s="74">
        <v>2</v>
      </c>
      <c r="C65" s="75" t="s">
        <v>101</v>
      </c>
      <c r="D65" s="76" t="s">
        <v>102</v>
      </c>
      <c r="E65" s="77"/>
      <c r="F65" s="77"/>
      <c r="G65" s="78"/>
      <c r="H65" s="79"/>
      <c r="I65" s="91"/>
      <c r="J65" s="92"/>
      <c r="K65" s="93">
        <v>346.19</v>
      </c>
      <c r="L65" s="92"/>
      <c r="M65" s="93"/>
      <c r="N65" s="92"/>
      <c r="O65" s="94"/>
    </row>
    <row r="66" spans="2:20" ht="18" customHeight="1">
      <c r="B66" s="74">
        <v>3</v>
      </c>
      <c r="C66" s="75" t="s">
        <v>103</v>
      </c>
      <c r="D66" s="76" t="s">
        <v>100</v>
      </c>
      <c r="E66" s="77"/>
      <c r="F66" s="77"/>
      <c r="G66" s="78"/>
      <c r="H66" s="79"/>
      <c r="I66" s="91">
        <f>K66+M66+O66</f>
        <v>879.70999999999992</v>
      </c>
      <c r="J66" s="92"/>
      <c r="K66" s="93">
        <v>361.52</v>
      </c>
      <c r="L66" s="92"/>
      <c r="M66" s="93">
        <v>277.08999999999997</v>
      </c>
      <c r="N66" s="92"/>
      <c r="O66" s="94">
        <v>241.1</v>
      </c>
    </row>
    <row r="67" spans="2:20" ht="18" customHeight="1">
      <c r="B67" s="74">
        <v>4</v>
      </c>
      <c r="C67" s="75" t="s">
        <v>52</v>
      </c>
      <c r="D67" s="76" t="s">
        <v>94</v>
      </c>
      <c r="E67" s="77"/>
      <c r="F67" s="77"/>
      <c r="G67" s="78"/>
      <c r="H67" s="79"/>
      <c r="I67" s="91">
        <f>K67+M67+O67</f>
        <v>1414.67</v>
      </c>
      <c r="J67" s="92"/>
      <c r="K67" s="93">
        <v>414.67</v>
      </c>
      <c r="L67" s="92"/>
      <c r="M67" s="93">
        <v>500</v>
      </c>
      <c r="N67" s="92"/>
      <c r="O67" s="94">
        <v>500</v>
      </c>
    </row>
    <row r="68" spans="2:20" ht="18" customHeight="1">
      <c r="B68" s="74">
        <v>5</v>
      </c>
      <c r="C68" s="75" t="s">
        <v>53</v>
      </c>
      <c r="D68" s="76" t="s">
        <v>93</v>
      </c>
      <c r="E68" s="77"/>
      <c r="F68" s="77"/>
      <c r="G68" s="78"/>
      <c r="H68" s="79"/>
      <c r="I68" s="91">
        <f>K68+M68+O68</f>
        <v>1171.29</v>
      </c>
      <c r="J68" s="92"/>
      <c r="K68" s="93">
        <v>402.59</v>
      </c>
      <c r="L68" s="92"/>
      <c r="M68" s="93">
        <v>400.85</v>
      </c>
      <c r="N68" s="92"/>
      <c r="O68" s="94">
        <v>367.85</v>
      </c>
    </row>
    <row r="69" spans="2:20" ht="18" customHeight="1">
      <c r="B69" s="74">
        <v>6</v>
      </c>
      <c r="C69" s="75" t="s">
        <v>95</v>
      </c>
      <c r="D69" s="76" t="s">
        <v>97</v>
      </c>
      <c r="E69" s="77"/>
      <c r="F69" s="77"/>
      <c r="G69" s="78"/>
      <c r="H69" s="79"/>
      <c r="I69" s="91">
        <f>K69+M69+O69</f>
        <v>1318.26</v>
      </c>
      <c r="J69" s="92"/>
      <c r="K69" s="93">
        <v>480</v>
      </c>
      <c r="L69" s="92"/>
      <c r="M69" s="93">
        <v>414.92</v>
      </c>
      <c r="N69" s="92"/>
      <c r="O69" s="94">
        <v>423.34</v>
      </c>
    </row>
    <row r="70" spans="2:20" ht="18" customHeight="1">
      <c r="B70" s="80">
        <v>7</v>
      </c>
      <c r="C70" s="81" t="s">
        <v>96</v>
      </c>
      <c r="D70" s="76" t="s">
        <v>98</v>
      </c>
      <c r="E70" s="77"/>
      <c r="F70" s="77"/>
      <c r="G70" s="78"/>
      <c r="H70" s="82"/>
      <c r="I70" s="91">
        <f>K70+M70+O70</f>
        <v>1227.6100000000001</v>
      </c>
      <c r="J70" s="92"/>
      <c r="K70" s="93">
        <v>357.93</v>
      </c>
      <c r="L70" s="92"/>
      <c r="M70" s="93">
        <v>413.01</v>
      </c>
      <c r="N70" s="92"/>
      <c r="O70" s="94">
        <v>456.67</v>
      </c>
    </row>
    <row r="71" spans="2:20" ht="18" customHeight="1">
      <c r="B71" s="80">
        <v>8</v>
      </c>
      <c r="C71" s="83"/>
      <c r="D71" s="76" t="s">
        <v>54</v>
      </c>
      <c r="E71" s="77"/>
      <c r="F71" s="77"/>
      <c r="G71" s="78"/>
      <c r="H71" s="84"/>
      <c r="I71" s="91"/>
      <c r="J71" s="92"/>
      <c r="K71" s="93"/>
      <c r="L71" s="92"/>
      <c r="M71" s="93"/>
      <c r="N71" s="92"/>
      <c r="O71" s="94"/>
    </row>
    <row r="72" spans="2:20" ht="18" customHeight="1">
      <c r="B72" s="85"/>
      <c r="C72" s="86"/>
      <c r="D72" s="87"/>
      <c r="E72" s="88"/>
      <c r="F72" s="88"/>
      <c r="G72" s="89"/>
      <c r="H72" s="90"/>
      <c r="I72" s="91" t="str">
        <f>IF(D72&lt;&gt;"",SUM(K72,M72,O72),"")</f>
        <v/>
      </c>
      <c r="J72" s="52"/>
      <c r="K72" s="95"/>
      <c r="L72" s="52"/>
      <c r="M72" s="95"/>
      <c r="N72" s="52"/>
      <c r="O72" s="96"/>
    </row>
    <row r="73" spans="2:20" ht="18" customHeight="1"/>
    <row r="74" spans="2:20" ht="18" customHeight="1"/>
    <row r="75" spans="2:20" ht="113.25" customHeight="1">
      <c r="C75" s="104" t="s">
        <v>86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42"/>
      <c r="P75" s="43"/>
      <c r="Q75" s="43"/>
      <c r="R75" s="56" t="s">
        <v>0</v>
      </c>
      <c r="S75" s="57"/>
    </row>
    <row r="76" spans="2:20" ht="18" customHeight="1">
      <c r="C76" s="105" t="s">
        <v>87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44"/>
      <c r="R76" s="58">
        <f>50-COUNTBLANK(C82:C131)</f>
        <v>11</v>
      </c>
      <c r="S76" s="56"/>
    </row>
    <row r="77" spans="2:20" ht="18" customHeight="1">
      <c r="B77" s="2"/>
      <c r="C77" s="7" t="s">
        <v>55</v>
      </c>
      <c r="D77" s="2"/>
      <c r="E77" s="2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8"/>
      <c r="R77" s="2"/>
      <c r="S77" s="1"/>
      <c r="T77" s="1"/>
    </row>
    <row r="78" spans="2:20" ht="18" customHeight="1">
      <c r="B78" s="144" t="s">
        <v>3</v>
      </c>
      <c r="C78" s="111" t="s">
        <v>4</v>
      </c>
      <c r="D78" s="111" t="s">
        <v>5</v>
      </c>
      <c r="E78" s="114" t="s">
        <v>6</v>
      </c>
      <c r="F78" s="106" t="s">
        <v>7</v>
      </c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8"/>
      <c r="R78" s="130" t="s">
        <v>8</v>
      </c>
      <c r="S78" s="139" t="s">
        <v>85</v>
      </c>
      <c r="T78" s="121" t="s">
        <v>9</v>
      </c>
    </row>
    <row r="79" spans="2:20" ht="18" customHeight="1">
      <c r="B79" s="145"/>
      <c r="C79" s="112"/>
      <c r="D79" s="112"/>
      <c r="E79" s="115"/>
      <c r="F79" s="109" t="s">
        <v>10</v>
      </c>
      <c r="G79" s="110"/>
      <c r="H79" s="109" t="s">
        <v>11</v>
      </c>
      <c r="I79" s="110"/>
      <c r="J79" s="109" t="s">
        <v>12</v>
      </c>
      <c r="K79" s="110"/>
      <c r="L79" s="109" t="s">
        <v>13</v>
      </c>
      <c r="M79" s="110"/>
      <c r="N79" s="109" t="s">
        <v>14</v>
      </c>
      <c r="O79" s="110"/>
      <c r="P79" s="45" t="s">
        <v>15</v>
      </c>
      <c r="Q79" s="10" t="s">
        <v>15</v>
      </c>
      <c r="R79" s="131"/>
      <c r="S79" s="140"/>
      <c r="T79" s="122"/>
    </row>
    <row r="80" spans="2:20" ht="18" customHeight="1">
      <c r="B80" s="145"/>
      <c r="C80" s="112"/>
      <c r="D80" s="112"/>
      <c r="E80" s="115"/>
      <c r="F80" s="117">
        <v>240</v>
      </c>
      <c r="G80" s="118"/>
      <c r="H80" s="117">
        <v>195</v>
      </c>
      <c r="I80" s="118"/>
      <c r="J80" s="117">
        <v>210</v>
      </c>
      <c r="K80" s="118"/>
      <c r="L80" s="117">
        <v>235</v>
      </c>
      <c r="M80" s="118"/>
      <c r="N80" s="117">
        <v>240</v>
      </c>
      <c r="O80" s="118"/>
      <c r="P80" s="46"/>
      <c r="Q80" s="59"/>
      <c r="R80" s="131"/>
      <c r="S80" s="140"/>
      <c r="T80" s="122"/>
    </row>
    <row r="81" spans="2:20" ht="18" customHeight="1">
      <c r="B81" s="146"/>
      <c r="C81" s="113"/>
      <c r="D81" s="113"/>
      <c r="E81" s="116"/>
      <c r="F81" s="11" t="s">
        <v>16</v>
      </c>
      <c r="G81" s="12" t="s">
        <v>17</v>
      </c>
      <c r="H81" s="11" t="s">
        <v>16</v>
      </c>
      <c r="I81" s="12" t="s">
        <v>17</v>
      </c>
      <c r="J81" s="11" t="s">
        <v>16</v>
      </c>
      <c r="K81" s="12" t="s">
        <v>17</v>
      </c>
      <c r="L81" s="11" t="s">
        <v>16</v>
      </c>
      <c r="M81" s="12" t="s">
        <v>17</v>
      </c>
      <c r="N81" s="11" t="s">
        <v>16</v>
      </c>
      <c r="O81" s="12" t="s">
        <v>17</v>
      </c>
      <c r="P81" s="47" t="s">
        <v>16</v>
      </c>
      <c r="Q81" s="60" t="s">
        <v>16</v>
      </c>
      <c r="R81" s="132"/>
      <c r="S81" s="141"/>
      <c r="T81" s="123"/>
    </row>
    <row r="82" spans="2:20" ht="18" customHeight="1">
      <c r="B82" s="13">
        <v>1</v>
      </c>
      <c r="C82" s="20" t="s">
        <v>61</v>
      </c>
      <c r="D82" s="21">
        <v>518</v>
      </c>
      <c r="E82" s="16" t="s">
        <v>32</v>
      </c>
      <c r="F82" s="17">
        <v>180</v>
      </c>
      <c r="G82" s="18">
        <f t="shared" ref="G82:G92" si="18">ROUNDUP(F82/$F$80*100,2)</f>
        <v>75</v>
      </c>
      <c r="H82" s="17">
        <v>145</v>
      </c>
      <c r="I82" s="18">
        <f t="shared" ref="I82:I92" si="19">ROUNDUP(H82/$H$80*100,2)</f>
        <v>74.36</v>
      </c>
      <c r="J82" s="17">
        <v>190</v>
      </c>
      <c r="K82" s="18">
        <f t="shared" ref="K82:K92" si="20">ROUNDUP(J82/$J$80*100,2)</f>
        <v>90.48</v>
      </c>
      <c r="L82" s="17">
        <v>235</v>
      </c>
      <c r="M82" s="18">
        <f t="shared" ref="M82:M92" si="21">ROUNDUP(L82/$L$80*100,2)</f>
        <v>100</v>
      </c>
      <c r="N82" s="17">
        <v>240</v>
      </c>
      <c r="O82" s="18">
        <f t="shared" ref="O82:O92" si="22">ROUNDUP(N82/$N$80*100,2)</f>
        <v>100</v>
      </c>
      <c r="P82" s="48"/>
      <c r="Q82" s="61"/>
      <c r="R82" s="62">
        <f t="shared" ref="R82:R92" si="23">O82+M82+K82+I82+G82</f>
        <v>439.84000000000003</v>
      </c>
      <c r="S82" s="63">
        <v>50</v>
      </c>
      <c r="T82" s="64">
        <f t="shared" ref="T82:T95" si="24">IF(($R$76&gt;=B82),ROUNDDOWN(($R$76-B82)/5,0),0)</f>
        <v>2</v>
      </c>
    </row>
    <row r="83" spans="2:20" ht="18" customHeight="1">
      <c r="B83" s="19">
        <v>2</v>
      </c>
      <c r="C83" s="20" t="s">
        <v>62</v>
      </c>
      <c r="D83" s="21">
        <v>261</v>
      </c>
      <c r="E83" s="16" t="s">
        <v>19</v>
      </c>
      <c r="F83" s="17">
        <v>240</v>
      </c>
      <c r="G83" s="18">
        <f t="shared" si="18"/>
        <v>100</v>
      </c>
      <c r="H83" s="17">
        <v>184</v>
      </c>
      <c r="I83" s="18">
        <f t="shared" si="19"/>
        <v>94.36</v>
      </c>
      <c r="J83" s="17">
        <v>66</v>
      </c>
      <c r="K83" s="18">
        <f t="shared" si="20"/>
        <v>31.430000000000003</v>
      </c>
      <c r="L83" s="17">
        <v>166</v>
      </c>
      <c r="M83" s="18">
        <f t="shared" si="21"/>
        <v>70.64</v>
      </c>
      <c r="N83" s="17">
        <v>226</v>
      </c>
      <c r="O83" s="18">
        <f t="shared" si="22"/>
        <v>94.17</v>
      </c>
      <c r="P83" s="48"/>
      <c r="Q83" s="61"/>
      <c r="R83" s="62">
        <f t="shared" si="23"/>
        <v>390.6</v>
      </c>
      <c r="S83" s="65">
        <v>40</v>
      </c>
      <c r="T83" s="66">
        <f t="shared" si="24"/>
        <v>1</v>
      </c>
    </row>
    <row r="84" spans="2:20" ht="18" customHeight="1">
      <c r="B84" s="19">
        <v>3</v>
      </c>
      <c r="C84" s="20" t="s">
        <v>57</v>
      </c>
      <c r="D84" s="21">
        <v>174</v>
      </c>
      <c r="E84" s="16" t="s">
        <v>19</v>
      </c>
      <c r="F84" s="17">
        <v>180</v>
      </c>
      <c r="G84" s="18">
        <f t="shared" si="18"/>
        <v>75</v>
      </c>
      <c r="H84" s="17">
        <v>143</v>
      </c>
      <c r="I84" s="18">
        <f t="shared" si="19"/>
        <v>73.34</v>
      </c>
      <c r="J84" s="17">
        <v>148</v>
      </c>
      <c r="K84" s="18">
        <f t="shared" si="20"/>
        <v>70.48</v>
      </c>
      <c r="L84" s="17">
        <v>209</v>
      </c>
      <c r="M84" s="18">
        <f t="shared" si="21"/>
        <v>88.940000000000012</v>
      </c>
      <c r="N84" s="17">
        <v>163</v>
      </c>
      <c r="O84" s="18">
        <f t="shared" si="22"/>
        <v>67.92</v>
      </c>
      <c r="P84" s="48"/>
      <c r="Q84" s="61"/>
      <c r="R84" s="62">
        <f t="shared" si="23"/>
        <v>375.68000000000006</v>
      </c>
      <c r="S84" s="65">
        <v>30</v>
      </c>
      <c r="T84" s="66">
        <f t="shared" si="24"/>
        <v>1</v>
      </c>
    </row>
    <row r="85" spans="2:20" ht="18" customHeight="1">
      <c r="B85" s="19">
        <v>4</v>
      </c>
      <c r="C85" s="20" t="s">
        <v>79</v>
      </c>
      <c r="D85" s="21">
        <v>1530</v>
      </c>
      <c r="E85" s="16" t="s">
        <v>34</v>
      </c>
      <c r="F85" s="17">
        <v>117</v>
      </c>
      <c r="G85" s="18">
        <f t="shared" si="18"/>
        <v>48.75</v>
      </c>
      <c r="H85" s="17">
        <v>195</v>
      </c>
      <c r="I85" s="18">
        <f t="shared" si="19"/>
        <v>100</v>
      </c>
      <c r="J85" s="17">
        <v>208</v>
      </c>
      <c r="K85" s="18">
        <f t="shared" si="20"/>
        <v>99.050000000000011</v>
      </c>
      <c r="L85" s="17">
        <v>90</v>
      </c>
      <c r="M85" s="18">
        <f t="shared" si="21"/>
        <v>38.299999999999997</v>
      </c>
      <c r="N85" s="17">
        <v>188</v>
      </c>
      <c r="O85" s="18">
        <f t="shared" si="22"/>
        <v>78.34</v>
      </c>
      <c r="P85" s="48"/>
      <c r="Q85" s="61"/>
      <c r="R85" s="62">
        <f t="shared" si="23"/>
        <v>364.44</v>
      </c>
      <c r="S85" s="65">
        <v>25</v>
      </c>
      <c r="T85" s="66">
        <f t="shared" si="24"/>
        <v>1</v>
      </c>
    </row>
    <row r="86" spans="2:20" ht="18" customHeight="1">
      <c r="B86" s="19">
        <v>5</v>
      </c>
      <c r="C86" s="20" t="s">
        <v>58</v>
      </c>
      <c r="D86" s="21">
        <v>171</v>
      </c>
      <c r="E86" s="16" t="s">
        <v>80</v>
      </c>
      <c r="F86" s="17">
        <v>187</v>
      </c>
      <c r="G86" s="18">
        <f t="shared" si="18"/>
        <v>77.92</v>
      </c>
      <c r="H86" s="17">
        <v>30</v>
      </c>
      <c r="I86" s="18">
        <f t="shared" si="19"/>
        <v>15.39</v>
      </c>
      <c r="J86" s="17">
        <v>120</v>
      </c>
      <c r="K86" s="18">
        <f t="shared" si="20"/>
        <v>57.15</v>
      </c>
      <c r="L86" s="17">
        <v>191</v>
      </c>
      <c r="M86" s="18">
        <f t="shared" si="21"/>
        <v>81.28</v>
      </c>
      <c r="N86" s="17">
        <v>240</v>
      </c>
      <c r="O86" s="18">
        <f t="shared" si="22"/>
        <v>100</v>
      </c>
      <c r="P86" s="48"/>
      <c r="Q86" s="61"/>
      <c r="R86" s="62">
        <f t="shared" si="23"/>
        <v>331.74</v>
      </c>
      <c r="S86" s="65">
        <v>20</v>
      </c>
      <c r="T86" s="66">
        <f t="shared" si="24"/>
        <v>1</v>
      </c>
    </row>
    <row r="87" spans="2:20" ht="18" customHeight="1">
      <c r="B87" s="19">
        <v>6</v>
      </c>
      <c r="C87" s="20" t="s">
        <v>59</v>
      </c>
      <c r="D87" s="21">
        <v>178</v>
      </c>
      <c r="E87" s="16" t="s">
        <v>80</v>
      </c>
      <c r="F87" s="17">
        <v>130</v>
      </c>
      <c r="G87" s="18">
        <f t="shared" si="18"/>
        <v>54.169999999999995</v>
      </c>
      <c r="H87" s="17">
        <v>67</v>
      </c>
      <c r="I87" s="18">
        <f t="shared" si="19"/>
        <v>34.36</v>
      </c>
      <c r="J87" s="17">
        <v>210</v>
      </c>
      <c r="K87" s="18">
        <f t="shared" si="20"/>
        <v>100</v>
      </c>
      <c r="L87" s="17">
        <v>124</v>
      </c>
      <c r="M87" s="18">
        <f t="shared" si="21"/>
        <v>52.769999999999996</v>
      </c>
      <c r="N87" s="17">
        <v>85</v>
      </c>
      <c r="O87" s="18">
        <f t="shared" si="22"/>
        <v>35.419999999999995</v>
      </c>
      <c r="P87" s="48"/>
      <c r="Q87" s="61"/>
      <c r="R87" s="62">
        <f t="shared" si="23"/>
        <v>276.72000000000003</v>
      </c>
      <c r="S87" s="65">
        <v>15</v>
      </c>
      <c r="T87" s="66">
        <f t="shared" si="24"/>
        <v>1</v>
      </c>
    </row>
    <row r="88" spans="2:20" ht="18" customHeight="1">
      <c r="B88" s="19">
        <v>7</v>
      </c>
      <c r="C88" s="20" t="s">
        <v>60</v>
      </c>
      <c r="D88" s="21">
        <v>172</v>
      </c>
      <c r="E88" s="16" t="s">
        <v>19</v>
      </c>
      <c r="F88" s="25">
        <v>117</v>
      </c>
      <c r="G88" s="18">
        <f t="shared" si="18"/>
        <v>48.75</v>
      </c>
      <c r="H88" s="25">
        <v>95</v>
      </c>
      <c r="I88" s="18">
        <f t="shared" si="19"/>
        <v>48.72</v>
      </c>
      <c r="J88" s="25">
        <v>105</v>
      </c>
      <c r="K88" s="18">
        <f t="shared" si="20"/>
        <v>50</v>
      </c>
      <c r="L88" s="25">
        <v>77</v>
      </c>
      <c r="M88" s="18">
        <f t="shared" si="21"/>
        <v>32.769999999999996</v>
      </c>
      <c r="N88" s="25">
        <v>65</v>
      </c>
      <c r="O88" s="18">
        <f t="shared" si="22"/>
        <v>27.09</v>
      </c>
      <c r="P88" s="49"/>
      <c r="Q88" s="67"/>
      <c r="R88" s="97">
        <f t="shared" si="23"/>
        <v>207.32999999999998</v>
      </c>
      <c r="S88" s="65">
        <v>10</v>
      </c>
      <c r="T88" s="66">
        <f t="shared" si="24"/>
        <v>0</v>
      </c>
    </row>
    <row r="89" spans="2:20" ht="18" customHeight="1">
      <c r="B89" s="19">
        <v>8</v>
      </c>
      <c r="C89" s="14" t="s">
        <v>56</v>
      </c>
      <c r="D89" s="15"/>
      <c r="E89" s="16" t="s">
        <v>80</v>
      </c>
      <c r="F89" s="17">
        <v>76</v>
      </c>
      <c r="G89" s="18">
        <f t="shared" si="18"/>
        <v>31.67</v>
      </c>
      <c r="H89" s="17">
        <v>28</v>
      </c>
      <c r="I89" s="18">
        <f t="shared" si="19"/>
        <v>14.36</v>
      </c>
      <c r="J89" s="17">
        <v>110</v>
      </c>
      <c r="K89" s="18">
        <f t="shared" si="20"/>
        <v>52.39</v>
      </c>
      <c r="L89" s="17">
        <v>78</v>
      </c>
      <c r="M89" s="18">
        <f t="shared" si="21"/>
        <v>33.199999999999996</v>
      </c>
      <c r="N89" s="17">
        <v>141</v>
      </c>
      <c r="O89" s="18">
        <f t="shared" si="22"/>
        <v>58.75</v>
      </c>
      <c r="P89" s="48"/>
      <c r="Q89" s="61"/>
      <c r="R89" s="62">
        <f t="shared" si="23"/>
        <v>190.37</v>
      </c>
      <c r="S89" s="65">
        <v>8</v>
      </c>
      <c r="T89" s="66">
        <f t="shared" si="24"/>
        <v>0</v>
      </c>
    </row>
    <row r="90" spans="2:20" ht="18" customHeight="1">
      <c r="B90" s="19">
        <v>9</v>
      </c>
      <c r="C90" s="14" t="s">
        <v>78</v>
      </c>
      <c r="D90" s="15">
        <v>1202</v>
      </c>
      <c r="E90" s="16" t="s">
        <v>34</v>
      </c>
      <c r="F90" s="17">
        <v>74</v>
      </c>
      <c r="G90" s="18">
        <f t="shared" si="18"/>
        <v>30.84</v>
      </c>
      <c r="H90" s="17">
        <v>171</v>
      </c>
      <c r="I90" s="18">
        <f t="shared" si="19"/>
        <v>87.7</v>
      </c>
      <c r="J90" s="17">
        <v>31</v>
      </c>
      <c r="K90" s="18">
        <f t="shared" si="20"/>
        <v>14.77</v>
      </c>
      <c r="L90" s="17">
        <v>57</v>
      </c>
      <c r="M90" s="18">
        <f t="shared" si="21"/>
        <v>24.26</v>
      </c>
      <c r="N90" s="17">
        <v>57</v>
      </c>
      <c r="O90" s="18">
        <f t="shared" si="22"/>
        <v>23.75</v>
      </c>
      <c r="P90" s="48"/>
      <c r="Q90" s="61"/>
      <c r="R90" s="62">
        <f t="shared" si="23"/>
        <v>181.32000000000002</v>
      </c>
      <c r="S90" s="65">
        <v>6</v>
      </c>
      <c r="T90" s="66">
        <f t="shared" si="24"/>
        <v>0</v>
      </c>
    </row>
    <row r="91" spans="2:20" ht="18" customHeight="1">
      <c r="B91" s="19">
        <v>10</v>
      </c>
      <c r="C91" s="20" t="s">
        <v>63</v>
      </c>
      <c r="D91" s="21">
        <v>145</v>
      </c>
      <c r="E91" s="16" t="s">
        <v>34</v>
      </c>
      <c r="F91" s="17">
        <v>33</v>
      </c>
      <c r="G91" s="18">
        <f t="shared" si="18"/>
        <v>13.75</v>
      </c>
      <c r="H91" s="17">
        <v>27</v>
      </c>
      <c r="I91" s="18">
        <f t="shared" si="19"/>
        <v>13.85</v>
      </c>
      <c r="J91" s="17">
        <v>163</v>
      </c>
      <c r="K91" s="18">
        <f t="shared" si="20"/>
        <v>77.62</v>
      </c>
      <c r="L91" s="17">
        <v>73</v>
      </c>
      <c r="M91" s="18">
        <f t="shared" si="21"/>
        <v>31.07</v>
      </c>
      <c r="N91" s="17">
        <v>56</v>
      </c>
      <c r="O91" s="18">
        <f t="shared" si="22"/>
        <v>23.34</v>
      </c>
      <c r="P91" s="48"/>
      <c r="Q91" s="61"/>
      <c r="R91" s="62">
        <f t="shared" si="23"/>
        <v>159.63</v>
      </c>
      <c r="S91" s="65">
        <v>5</v>
      </c>
      <c r="T91" s="66">
        <f t="shared" si="24"/>
        <v>0</v>
      </c>
    </row>
    <row r="92" spans="2:20" ht="18" customHeight="1">
      <c r="B92" s="19">
        <v>11</v>
      </c>
      <c r="C92" s="20" t="s">
        <v>76</v>
      </c>
      <c r="D92" s="21">
        <v>296</v>
      </c>
      <c r="E92" s="16" t="s">
        <v>77</v>
      </c>
      <c r="F92" s="17">
        <v>118</v>
      </c>
      <c r="G92" s="18">
        <f t="shared" si="18"/>
        <v>49.169999999999995</v>
      </c>
      <c r="H92" s="17">
        <v>3</v>
      </c>
      <c r="I92" s="18">
        <f t="shared" si="19"/>
        <v>1.54</v>
      </c>
      <c r="J92" s="17">
        <v>3</v>
      </c>
      <c r="K92" s="18">
        <f t="shared" si="20"/>
        <v>1.43</v>
      </c>
      <c r="L92" s="17">
        <v>30</v>
      </c>
      <c r="M92" s="18">
        <f t="shared" si="21"/>
        <v>12.77</v>
      </c>
      <c r="N92" s="17">
        <v>5</v>
      </c>
      <c r="O92" s="18">
        <f t="shared" si="22"/>
        <v>2.09</v>
      </c>
      <c r="P92" s="48"/>
      <c r="Q92" s="61"/>
      <c r="R92" s="62">
        <f t="shared" si="23"/>
        <v>67</v>
      </c>
      <c r="S92" s="65">
        <v>4</v>
      </c>
      <c r="T92" s="66">
        <f t="shared" si="24"/>
        <v>0</v>
      </c>
    </row>
    <row r="93" spans="2:20" ht="18" customHeight="1">
      <c r="B93" s="19">
        <v>12</v>
      </c>
      <c r="C93" s="20"/>
      <c r="D93" s="21"/>
      <c r="E93" s="16"/>
      <c r="F93" s="17"/>
      <c r="G93" s="18"/>
      <c r="H93" s="17"/>
      <c r="I93" s="18"/>
      <c r="J93" s="17"/>
      <c r="K93" s="18"/>
      <c r="L93" s="17"/>
      <c r="M93" s="18"/>
      <c r="N93" s="17"/>
      <c r="O93" s="18"/>
      <c r="P93" s="48"/>
      <c r="Q93" s="61"/>
      <c r="R93" s="62"/>
      <c r="S93" s="65">
        <v>3</v>
      </c>
      <c r="T93" s="66">
        <f t="shared" si="24"/>
        <v>0</v>
      </c>
    </row>
    <row r="94" spans="2:20" ht="18" customHeight="1">
      <c r="B94" s="19">
        <v>13</v>
      </c>
      <c r="C94" s="14"/>
      <c r="D94" s="15"/>
      <c r="E94" s="16"/>
      <c r="F94" s="17"/>
      <c r="G94" s="18"/>
      <c r="H94" s="17"/>
      <c r="I94" s="18"/>
      <c r="J94" s="17"/>
      <c r="K94" s="18"/>
      <c r="L94" s="17"/>
      <c r="M94" s="18"/>
      <c r="N94" s="17"/>
      <c r="O94" s="18"/>
      <c r="P94" s="48"/>
      <c r="Q94" s="61"/>
      <c r="R94" s="62"/>
      <c r="S94" s="65">
        <v>2</v>
      </c>
      <c r="T94" s="66">
        <f t="shared" si="24"/>
        <v>0</v>
      </c>
    </row>
    <row r="95" spans="2:20" ht="18" customHeight="1">
      <c r="B95" s="19">
        <v>14</v>
      </c>
      <c r="C95" s="20"/>
      <c r="D95" s="21"/>
      <c r="E95" s="16"/>
      <c r="F95" s="17"/>
      <c r="G95" s="18"/>
      <c r="H95" s="17"/>
      <c r="I95" s="18"/>
      <c r="J95" s="17"/>
      <c r="K95" s="18"/>
      <c r="L95" s="17"/>
      <c r="M95" s="18"/>
      <c r="N95" s="17"/>
      <c r="O95" s="18"/>
      <c r="P95" s="48"/>
      <c r="Q95" s="61"/>
      <c r="R95" s="62"/>
      <c r="S95" s="65">
        <v>1</v>
      </c>
      <c r="T95" s="66">
        <f t="shared" si="24"/>
        <v>0</v>
      </c>
    </row>
    <row r="96" spans="2:20" ht="18" hidden="1" customHeight="1">
      <c r="B96" s="19">
        <v>15</v>
      </c>
      <c r="C96" s="20"/>
      <c r="D96" s="21"/>
      <c r="E96" s="16"/>
      <c r="F96" s="17"/>
      <c r="G96" s="18"/>
      <c r="H96" s="17"/>
      <c r="I96" s="18"/>
      <c r="J96" s="17"/>
      <c r="K96" s="18"/>
      <c r="L96" s="17"/>
      <c r="M96" s="18"/>
      <c r="N96" s="17"/>
      <c r="O96" s="18"/>
      <c r="P96" s="48"/>
      <c r="Q96" s="61"/>
      <c r="R96" s="62"/>
      <c r="S96" s="68"/>
      <c r="T96" s="69"/>
    </row>
    <row r="97" spans="2:20" ht="18" hidden="1" customHeight="1">
      <c r="B97" s="19">
        <v>16</v>
      </c>
      <c r="C97" s="20"/>
      <c r="D97" s="15"/>
      <c r="E97" s="16"/>
      <c r="F97" s="17"/>
      <c r="G97" s="18"/>
      <c r="H97" s="17"/>
      <c r="I97" s="18"/>
      <c r="J97" s="17"/>
      <c r="K97" s="18"/>
      <c r="L97" s="17"/>
      <c r="M97" s="18"/>
      <c r="N97" s="17"/>
      <c r="O97" s="18"/>
      <c r="P97" s="48"/>
      <c r="Q97" s="61"/>
      <c r="R97" s="62"/>
      <c r="S97" s="68"/>
      <c r="T97" s="69"/>
    </row>
    <row r="98" spans="2:20" ht="18" hidden="1" customHeight="1">
      <c r="B98" s="19">
        <v>17</v>
      </c>
      <c r="C98" s="20"/>
      <c r="D98" s="21"/>
      <c r="E98" s="16"/>
      <c r="F98" s="17"/>
      <c r="G98" s="18"/>
      <c r="H98" s="17"/>
      <c r="I98" s="18"/>
      <c r="J98" s="17"/>
      <c r="K98" s="18"/>
      <c r="L98" s="17"/>
      <c r="M98" s="18"/>
      <c r="N98" s="17"/>
      <c r="O98" s="18"/>
      <c r="P98" s="48"/>
      <c r="Q98" s="61"/>
      <c r="R98" s="62"/>
      <c r="S98" s="68"/>
      <c r="T98" s="69"/>
    </row>
    <row r="99" spans="2:20" ht="18" hidden="1" customHeight="1">
      <c r="B99" s="19">
        <v>18</v>
      </c>
      <c r="C99" s="20"/>
      <c r="D99" s="21"/>
      <c r="E99" s="16"/>
      <c r="F99" s="17"/>
      <c r="G99" s="18"/>
      <c r="H99" s="17"/>
      <c r="I99" s="18"/>
      <c r="J99" s="17"/>
      <c r="K99" s="18"/>
      <c r="L99" s="17"/>
      <c r="M99" s="18"/>
      <c r="N99" s="17"/>
      <c r="O99" s="18"/>
      <c r="P99" s="48"/>
      <c r="Q99" s="61"/>
      <c r="R99" s="62"/>
      <c r="S99" s="68"/>
      <c r="T99" s="69"/>
    </row>
    <row r="100" spans="2:20" ht="18" hidden="1" customHeight="1">
      <c r="B100" s="19">
        <v>19</v>
      </c>
      <c r="C100" s="20"/>
      <c r="D100" s="21"/>
      <c r="E100" s="16"/>
      <c r="F100" s="17"/>
      <c r="G100" s="18"/>
      <c r="H100" s="17"/>
      <c r="I100" s="18"/>
      <c r="J100" s="17"/>
      <c r="K100" s="18"/>
      <c r="L100" s="17"/>
      <c r="M100" s="18"/>
      <c r="N100" s="17"/>
      <c r="O100" s="18"/>
      <c r="P100" s="48"/>
      <c r="Q100" s="61"/>
      <c r="R100" s="62"/>
      <c r="S100" s="68"/>
      <c r="T100" s="69"/>
    </row>
    <row r="101" spans="2:20" ht="18" hidden="1" customHeight="1">
      <c r="B101" s="19">
        <v>20</v>
      </c>
      <c r="C101" s="20"/>
      <c r="D101" s="21"/>
      <c r="E101" s="16"/>
      <c r="F101" s="17"/>
      <c r="G101" s="18"/>
      <c r="H101" s="17"/>
      <c r="I101" s="18"/>
      <c r="J101" s="17"/>
      <c r="K101" s="18"/>
      <c r="L101" s="17"/>
      <c r="M101" s="18"/>
      <c r="N101" s="17"/>
      <c r="O101" s="18"/>
      <c r="P101" s="48"/>
      <c r="Q101" s="61"/>
      <c r="R101" s="62"/>
      <c r="S101" s="68"/>
      <c r="T101" s="69"/>
    </row>
    <row r="102" spans="2:20" ht="18" hidden="1" customHeight="1">
      <c r="B102" s="19">
        <v>21</v>
      </c>
      <c r="C102" s="20"/>
      <c r="D102" s="21"/>
      <c r="E102" s="16"/>
      <c r="F102" s="17"/>
      <c r="G102" s="18"/>
      <c r="H102" s="17"/>
      <c r="I102" s="18"/>
      <c r="J102" s="17"/>
      <c r="K102" s="18"/>
      <c r="L102" s="17"/>
      <c r="M102" s="18"/>
      <c r="N102" s="17"/>
      <c r="O102" s="18"/>
      <c r="P102" s="48"/>
      <c r="Q102" s="61"/>
      <c r="R102" s="62"/>
      <c r="S102" s="68"/>
      <c r="T102" s="69"/>
    </row>
    <row r="103" spans="2:20" ht="18" hidden="1" customHeight="1">
      <c r="B103" s="19">
        <v>22</v>
      </c>
      <c r="C103" s="20"/>
      <c r="D103" s="21"/>
      <c r="E103" s="16"/>
      <c r="F103" s="17"/>
      <c r="G103" s="18"/>
      <c r="H103" s="17"/>
      <c r="I103" s="18"/>
      <c r="J103" s="17"/>
      <c r="K103" s="18"/>
      <c r="L103" s="17"/>
      <c r="M103" s="18"/>
      <c r="N103" s="17"/>
      <c r="O103" s="18"/>
      <c r="P103" s="48"/>
      <c r="Q103" s="61"/>
      <c r="R103" s="62"/>
      <c r="S103" s="68"/>
      <c r="T103" s="69"/>
    </row>
    <row r="104" spans="2:20" ht="18" hidden="1" customHeight="1">
      <c r="B104" s="19">
        <v>23</v>
      </c>
      <c r="C104" s="20"/>
      <c r="D104" s="21"/>
      <c r="E104" s="16"/>
      <c r="F104" s="17"/>
      <c r="G104" s="18"/>
      <c r="H104" s="17"/>
      <c r="I104" s="18"/>
      <c r="J104" s="17"/>
      <c r="K104" s="18"/>
      <c r="L104" s="17"/>
      <c r="M104" s="18"/>
      <c r="N104" s="17"/>
      <c r="O104" s="18"/>
      <c r="P104" s="48"/>
      <c r="Q104" s="61"/>
      <c r="R104" s="62"/>
      <c r="S104" s="68"/>
      <c r="T104" s="69"/>
    </row>
    <row r="105" spans="2:20" ht="18" hidden="1" customHeight="1">
      <c r="B105" s="19">
        <v>24</v>
      </c>
      <c r="C105" s="20"/>
      <c r="D105" s="21"/>
      <c r="E105" s="16"/>
      <c r="F105" s="17"/>
      <c r="G105" s="18"/>
      <c r="H105" s="17"/>
      <c r="I105" s="18"/>
      <c r="J105" s="17"/>
      <c r="K105" s="18"/>
      <c r="L105" s="17"/>
      <c r="M105" s="18"/>
      <c r="N105" s="17"/>
      <c r="O105" s="18"/>
      <c r="P105" s="48"/>
      <c r="Q105" s="61"/>
      <c r="R105" s="62"/>
      <c r="S105" s="68"/>
      <c r="T105" s="69"/>
    </row>
    <row r="106" spans="2:20" ht="18" hidden="1" customHeight="1">
      <c r="B106" s="19">
        <v>25</v>
      </c>
      <c r="C106" s="20"/>
      <c r="D106" s="21"/>
      <c r="E106" s="16"/>
      <c r="F106" s="17"/>
      <c r="G106" s="18"/>
      <c r="H106" s="17"/>
      <c r="I106" s="18"/>
      <c r="J106" s="17"/>
      <c r="K106" s="18"/>
      <c r="L106" s="17"/>
      <c r="M106" s="18"/>
      <c r="N106" s="17"/>
      <c r="O106" s="18"/>
      <c r="P106" s="48"/>
      <c r="Q106" s="61"/>
      <c r="R106" s="62"/>
      <c r="S106" s="68"/>
      <c r="T106" s="69"/>
    </row>
    <row r="107" spans="2:20" ht="18" hidden="1" customHeight="1">
      <c r="B107" s="19">
        <v>26</v>
      </c>
      <c r="C107" s="20"/>
      <c r="D107" s="21"/>
      <c r="E107" s="16"/>
      <c r="F107" s="17"/>
      <c r="G107" s="18"/>
      <c r="H107" s="17"/>
      <c r="I107" s="18"/>
      <c r="J107" s="17"/>
      <c r="K107" s="18"/>
      <c r="L107" s="17"/>
      <c r="M107" s="18"/>
      <c r="N107" s="17"/>
      <c r="O107" s="18"/>
      <c r="P107" s="48"/>
      <c r="Q107" s="61"/>
      <c r="R107" s="62"/>
      <c r="S107" s="68"/>
      <c r="T107" s="69"/>
    </row>
    <row r="108" spans="2:20" ht="18" hidden="1" customHeight="1">
      <c r="B108" s="19">
        <v>27</v>
      </c>
      <c r="C108" s="20"/>
      <c r="D108" s="21"/>
      <c r="E108" s="16"/>
      <c r="F108" s="17"/>
      <c r="G108" s="18"/>
      <c r="H108" s="17"/>
      <c r="I108" s="18"/>
      <c r="J108" s="17"/>
      <c r="K108" s="18"/>
      <c r="L108" s="17"/>
      <c r="M108" s="18"/>
      <c r="N108" s="17"/>
      <c r="O108" s="18"/>
      <c r="P108" s="48"/>
      <c r="Q108" s="61"/>
      <c r="R108" s="62"/>
      <c r="S108" s="68"/>
      <c r="T108" s="69"/>
    </row>
    <row r="109" spans="2:20" ht="18" hidden="1" customHeight="1">
      <c r="B109" s="19">
        <v>28</v>
      </c>
      <c r="C109" s="20"/>
      <c r="D109" s="21"/>
      <c r="E109" s="16"/>
      <c r="F109" s="17"/>
      <c r="G109" s="18"/>
      <c r="H109" s="17"/>
      <c r="I109" s="18"/>
      <c r="J109" s="17"/>
      <c r="K109" s="18"/>
      <c r="L109" s="17"/>
      <c r="M109" s="18"/>
      <c r="N109" s="17"/>
      <c r="O109" s="18"/>
      <c r="P109" s="48"/>
      <c r="Q109" s="61"/>
      <c r="R109" s="62"/>
      <c r="S109" s="68"/>
      <c r="T109" s="69"/>
    </row>
    <row r="110" spans="2:20" ht="18" hidden="1" customHeight="1">
      <c r="B110" s="19">
        <v>29</v>
      </c>
      <c r="C110" s="20"/>
      <c r="D110" s="21"/>
      <c r="E110" s="16"/>
      <c r="F110" s="17"/>
      <c r="G110" s="18"/>
      <c r="H110" s="17"/>
      <c r="I110" s="18"/>
      <c r="J110" s="17"/>
      <c r="K110" s="18"/>
      <c r="L110" s="17"/>
      <c r="M110" s="18"/>
      <c r="N110" s="17"/>
      <c r="O110" s="18"/>
      <c r="P110" s="48"/>
      <c r="Q110" s="61"/>
      <c r="R110" s="62"/>
      <c r="S110" s="68"/>
      <c r="T110" s="69"/>
    </row>
    <row r="111" spans="2:20" ht="18" hidden="1" customHeight="1">
      <c r="B111" s="19">
        <v>30</v>
      </c>
      <c r="C111" s="20"/>
      <c r="D111" s="21"/>
      <c r="E111" s="16"/>
      <c r="F111" s="17"/>
      <c r="G111" s="18"/>
      <c r="H111" s="17"/>
      <c r="I111" s="18"/>
      <c r="J111" s="17"/>
      <c r="K111" s="18"/>
      <c r="L111" s="17"/>
      <c r="M111" s="18"/>
      <c r="N111" s="17"/>
      <c r="O111" s="18"/>
      <c r="P111" s="48"/>
      <c r="Q111" s="61"/>
      <c r="R111" s="62"/>
      <c r="S111" s="68"/>
      <c r="T111" s="69"/>
    </row>
    <row r="112" spans="2:20" ht="18" hidden="1" customHeight="1">
      <c r="B112" s="19">
        <v>31</v>
      </c>
      <c r="C112" s="20"/>
      <c r="D112" s="21"/>
      <c r="E112" s="16"/>
      <c r="F112" s="17"/>
      <c r="G112" s="18"/>
      <c r="H112" s="17"/>
      <c r="I112" s="18"/>
      <c r="J112" s="17"/>
      <c r="K112" s="18"/>
      <c r="L112" s="17"/>
      <c r="M112" s="18"/>
      <c r="N112" s="17"/>
      <c r="O112" s="18"/>
      <c r="P112" s="48"/>
      <c r="Q112" s="61"/>
      <c r="R112" s="62"/>
      <c r="S112" s="68"/>
      <c r="T112" s="69"/>
    </row>
    <row r="113" spans="2:20" ht="18" hidden="1" customHeight="1">
      <c r="B113" s="19">
        <v>32</v>
      </c>
      <c r="C113" s="20"/>
      <c r="D113" s="21"/>
      <c r="E113" s="16"/>
      <c r="F113" s="17"/>
      <c r="G113" s="18"/>
      <c r="H113" s="17"/>
      <c r="I113" s="18"/>
      <c r="J113" s="17"/>
      <c r="K113" s="18"/>
      <c r="L113" s="17"/>
      <c r="M113" s="18"/>
      <c r="N113" s="17"/>
      <c r="O113" s="18"/>
      <c r="P113" s="48"/>
      <c r="Q113" s="61"/>
      <c r="R113" s="62"/>
      <c r="S113" s="68"/>
      <c r="T113" s="69"/>
    </row>
    <row r="114" spans="2:20" ht="18" hidden="1" customHeight="1">
      <c r="B114" s="19">
        <v>33</v>
      </c>
      <c r="C114" s="20"/>
      <c r="D114" s="21"/>
      <c r="E114" s="16"/>
      <c r="F114" s="17"/>
      <c r="G114" s="18"/>
      <c r="H114" s="17"/>
      <c r="I114" s="18"/>
      <c r="J114" s="17"/>
      <c r="K114" s="18"/>
      <c r="L114" s="17"/>
      <c r="M114" s="18"/>
      <c r="N114" s="17"/>
      <c r="O114" s="18"/>
      <c r="P114" s="48"/>
      <c r="Q114" s="61"/>
      <c r="R114" s="62"/>
      <c r="S114" s="68"/>
      <c r="T114" s="69"/>
    </row>
    <row r="115" spans="2:20" ht="18" hidden="1" customHeight="1">
      <c r="B115" s="19">
        <v>34</v>
      </c>
      <c r="C115" s="20"/>
      <c r="D115" s="21"/>
      <c r="E115" s="16"/>
      <c r="F115" s="17"/>
      <c r="G115" s="18"/>
      <c r="H115" s="17"/>
      <c r="I115" s="18"/>
      <c r="J115" s="17"/>
      <c r="K115" s="18"/>
      <c r="L115" s="17"/>
      <c r="M115" s="18"/>
      <c r="N115" s="17"/>
      <c r="O115" s="18"/>
      <c r="P115" s="48"/>
      <c r="Q115" s="61"/>
      <c r="R115" s="62"/>
      <c r="S115" s="68"/>
      <c r="T115" s="69"/>
    </row>
    <row r="116" spans="2:20" ht="18" hidden="1" customHeight="1">
      <c r="B116" s="19">
        <v>35</v>
      </c>
      <c r="C116" s="20"/>
      <c r="D116" s="21"/>
      <c r="E116" s="16"/>
      <c r="F116" s="17"/>
      <c r="G116" s="18"/>
      <c r="H116" s="17"/>
      <c r="I116" s="18"/>
      <c r="J116" s="17"/>
      <c r="K116" s="18"/>
      <c r="L116" s="17"/>
      <c r="M116" s="18"/>
      <c r="N116" s="17"/>
      <c r="O116" s="18"/>
      <c r="P116" s="48"/>
      <c r="Q116" s="61"/>
      <c r="R116" s="62"/>
      <c r="S116" s="68"/>
      <c r="T116" s="69"/>
    </row>
    <row r="117" spans="2:20" ht="18" hidden="1" customHeight="1">
      <c r="B117" s="19">
        <v>36</v>
      </c>
      <c r="C117" s="20"/>
      <c r="D117" s="21"/>
      <c r="E117" s="16"/>
      <c r="F117" s="17"/>
      <c r="G117" s="18"/>
      <c r="H117" s="17"/>
      <c r="I117" s="18"/>
      <c r="J117" s="17"/>
      <c r="K117" s="18"/>
      <c r="L117" s="17"/>
      <c r="M117" s="18"/>
      <c r="N117" s="17"/>
      <c r="O117" s="18"/>
      <c r="P117" s="48"/>
      <c r="Q117" s="61"/>
      <c r="R117" s="62"/>
      <c r="S117" s="68"/>
      <c r="T117" s="69"/>
    </row>
    <row r="118" spans="2:20" ht="18" hidden="1" customHeight="1">
      <c r="B118" s="19">
        <v>37</v>
      </c>
      <c r="C118" s="20"/>
      <c r="D118" s="21"/>
      <c r="E118" s="16"/>
      <c r="F118" s="17"/>
      <c r="G118" s="18"/>
      <c r="H118" s="17"/>
      <c r="I118" s="18"/>
      <c r="J118" s="17"/>
      <c r="K118" s="18"/>
      <c r="L118" s="17"/>
      <c r="M118" s="18"/>
      <c r="N118" s="17"/>
      <c r="O118" s="18"/>
      <c r="P118" s="48"/>
      <c r="Q118" s="61"/>
      <c r="R118" s="62"/>
      <c r="S118" s="68"/>
      <c r="T118" s="69"/>
    </row>
    <row r="119" spans="2:20" ht="18" hidden="1" customHeight="1">
      <c r="B119" s="19">
        <v>38</v>
      </c>
      <c r="C119" s="20"/>
      <c r="D119" s="21"/>
      <c r="E119" s="16"/>
      <c r="F119" s="17"/>
      <c r="G119" s="18"/>
      <c r="H119" s="17"/>
      <c r="I119" s="18"/>
      <c r="J119" s="17"/>
      <c r="K119" s="18"/>
      <c r="L119" s="17"/>
      <c r="M119" s="18"/>
      <c r="N119" s="17"/>
      <c r="O119" s="18"/>
      <c r="P119" s="48"/>
      <c r="Q119" s="61"/>
      <c r="R119" s="62"/>
      <c r="S119" s="68"/>
      <c r="T119" s="69"/>
    </row>
    <row r="120" spans="2:20" ht="18" hidden="1" customHeight="1">
      <c r="B120" s="19">
        <v>39</v>
      </c>
      <c r="C120" s="20"/>
      <c r="D120" s="21"/>
      <c r="E120" s="16"/>
      <c r="F120" s="17"/>
      <c r="G120" s="18"/>
      <c r="H120" s="17"/>
      <c r="I120" s="18"/>
      <c r="J120" s="17"/>
      <c r="K120" s="18"/>
      <c r="L120" s="17"/>
      <c r="M120" s="18"/>
      <c r="N120" s="17"/>
      <c r="O120" s="18"/>
      <c r="P120" s="48"/>
      <c r="Q120" s="61"/>
      <c r="R120" s="62"/>
      <c r="S120" s="68"/>
      <c r="T120" s="69"/>
    </row>
    <row r="121" spans="2:20" ht="18" hidden="1" customHeight="1">
      <c r="B121" s="19">
        <v>40</v>
      </c>
      <c r="C121" s="20"/>
      <c r="D121" s="21"/>
      <c r="E121" s="16"/>
      <c r="F121" s="17"/>
      <c r="G121" s="18"/>
      <c r="H121" s="17"/>
      <c r="I121" s="18"/>
      <c r="J121" s="17"/>
      <c r="K121" s="18"/>
      <c r="L121" s="17"/>
      <c r="M121" s="18"/>
      <c r="N121" s="17"/>
      <c r="O121" s="18"/>
      <c r="P121" s="48"/>
      <c r="Q121" s="61"/>
      <c r="R121" s="62"/>
      <c r="S121" s="68"/>
      <c r="T121" s="69"/>
    </row>
    <row r="122" spans="2:20" ht="18" hidden="1" customHeight="1">
      <c r="B122" s="19">
        <v>41</v>
      </c>
      <c r="C122" s="20"/>
      <c r="D122" s="21"/>
      <c r="E122" s="16"/>
      <c r="F122" s="17"/>
      <c r="G122" s="18"/>
      <c r="H122" s="17"/>
      <c r="I122" s="18"/>
      <c r="J122" s="17"/>
      <c r="K122" s="18"/>
      <c r="L122" s="17"/>
      <c r="M122" s="18"/>
      <c r="N122" s="17"/>
      <c r="O122" s="18"/>
      <c r="P122" s="48"/>
      <c r="Q122" s="61"/>
      <c r="R122" s="62"/>
      <c r="S122" s="68"/>
      <c r="T122" s="69"/>
    </row>
    <row r="123" spans="2:20" ht="18" hidden="1" customHeight="1">
      <c r="B123" s="19">
        <v>42</v>
      </c>
      <c r="C123" s="20"/>
      <c r="D123" s="21"/>
      <c r="E123" s="16"/>
      <c r="F123" s="17"/>
      <c r="G123" s="18"/>
      <c r="H123" s="17"/>
      <c r="I123" s="18"/>
      <c r="J123" s="17"/>
      <c r="K123" s="18"/>
      <c r="L123" s="17"/>
      <c r="M123" s="18"/>
      <c r="N123" s="17"/>
      <c r="O123" s="18"/>
      <c r="P123" s="48"/>
      <c r="Q123" s="61"/>
      <c r="R123" s="62"/>
      <c r="S123" s="68"/>
      <c r="T123" s="69"/>
    </row>
    <row r="124" spans="2:20" ht="18" hidden="1" customHeight="1">
      <c r="B124" s="19">
        <v>43</v>
      </c>
      <c r="C124" s="20"/>
      <c r="D124" s="21"/>
      <c r="E124" s="16"/>
      <c r="F124" s="17"/>
      <c r="G124" s="18"/>
      <c r="H124" s="17"/>
      <c r="I124" s="18"/>
      <c r="J124" s="17"/>
      <c r="K124" s="18"/>
      <c r="L124" s="17"/>
      <c r="M124" s="18"/>
      <c r="N124" s="17"/>
      <c r="O124" s="18"/>
      <c r="P124" s="48"/>
      <c r="Q124" s="61"/>
      <c r="R124" s="62"/>
      <c r="S124" s="68"/>
      <c r="T124" s="69"/>
    </row>
    <row r="125" spans="2:20" ht="18" hidden="1" customHeight="1">
      <c r="B125" s="19">
        <v>44</v>
      </c>
      <c r="C125" s="20"/>
      <c r="D125" s="21"/>
      <c r="E125" s="16"/>
      <c r="F125" s="17"/>
      <c r="G125" s="18"/>
      <c r="H125" s="17"/>
      <c r="I125" s="18"/>
      <c r="J125" s="17"/>
      <c r="K125" s="18"/>
      <c r="L125" s="17"/>
      <c r="M125" s="18"/>
      <c r="N125" s="17"/>
      <c r="O125" s="18"/>
      <c r="P125" s="48"/>
      <c r="Q125" s="61"/>
      <c r="R125" s="62"/>
      <c r="S125" s="68"/>
      <c r="T125" s="69"/>
    </row>
    <row r="126" spans="2:20" ht="18" hidden="1" customHeight="1">
      <c r="B126" s="19">
        <v>45</v>
      </c>
      <c r="C126" s="20"/>
      <c r="D126" s="21"/>
      <c r="E126" s="16"/>
      <c r="F126" s="17"/>
      <c r="G126" s="18"/>
      <c r="H126" s="17"/>
      <c r="I126" s="18"/>
      <c r="J126" s="17"/>
      <c r="K126" s="18"/>
      <c r="L126" s="17"/>
      <c r="M126" s="18"/>
      <c r="N126" s="17"/>
      <c r="O126" s="18"/>
      <c r="P126" s="48"/>
      <c r="Q126" s="61"/>
      <c r="R126" s="62"/>
      <c r="S126" s="68"/>
      <c r="T126" s="69"/>
    </row>
    <row r="127" spans="2:20" ht="18" hidden="1" customHeight="1">
      <c r="B127" s="19">
        <v>46</v>
      </c>
      <c r="C127" s="20"/>
      <c r="D127" s="21"/>
      <c r="E127" s="16"/>
      <c r="F127" s="17"/>
      <c r="G127" s="18"/>
      <c r="H127" s="17"/>
      <c r="I127" s="18"/>
      <c r="J127" s="17"/>
      <c r="K127" s="18"/>
      <c r="L127" s="17"/>
      <c r="M127" s="18"/>
      <c r="N127" s="17"/>
      <c r="O127" s="18"/>
      <c r="P127" s="48"/>
      <c r="Q127" s="61"/>
      <c r="R127" s="62"/>
      <c r="S127" s="68"/>
      <c r="T127" s="69"/>
    </row>
    <row r="128" spans="2:20" ht="18" hidden="1" customHeight="1">
      <c r="B128" s="19">
        <v>47</v>
      </c>
      <c r="C128" s="20"/>
      <c r="D128" s="21"/>
      <c r="E128" s="16"/>
      <c r="F128" s="17"/>
      <c r="G128" s="18"/>
      <c r="H128" s="17"/>
      <c r="I128" s="18"/>
      <c r="J128" s="17"/>
      <c r="K128" s="18"/>
      <c r="L128" s="17"/>
      <c r="M128" s="18"/>
      <c r="N128" s="17"/>
      <c r="O128" s="18"/>
      <c r="P128" s="48"/>
      <c r="Q128" s="61"/>
      <c r="R128" s="62"/>
      <c r="S128" s="68"/>
      <c r="T128" s="69"/>
    </row>
    <row r="129" spans="2:20" ht="18" hidden="1" customHeight="1">
      <c r="B129" s="19">
        <v>48</v>
      </c>
      <c r="C129" s="20"/>
      <c r="D129" s="21"/>
      <c r="E129" s="16"/>
      <c r="F129" s="17"/>
      <c r="G129" s="18"/>
      <c r="H129" s="17"/>
      <c r="I129" s="18"/>
      <c r="J129" s="17"/>
      <c r="K129" s="18"/>
      <c r="L129" s="17"/>
      <c r="M129" s="18"/>
      <c r="N129" s="17"/>
      <c r="O129" s="18"/>
      <c r="P129" s="48"/>
      <c r="Q129" s="61"/>
      <c r="R129" s="62"/>
      <c r="S129" s="68"/>
      <c r="T129" s="69"/>
    </row>
    <row r="130" spans="2:20" ht="18" hidden="1" customHeight="1">
      <c r="B130" s="19">
        <v>49</v>
      </c>
      <c r="C130" s="20"/>
      <c r="D130" s="21"/>
      <c r="E130" s="16"/>
      <c r="F130" s="17"/>
      <c r="G130" s="18"/>
      <c r="H130" s="17"/>
      <c r="I130" s="18"/>
      <c r="J130" s="17"/>
      <c r="K130" s="18"/>
      <c r="L130" s="17"/>
      <c r="M130" s="18"/>
      <c r="N130" s="17"/>
      <c r="O130" s="18"/>
      <c r="P130" s="48"/>
      <c r="Q130" s="61"/>
      <c r="R130" s="62"/>
      <c r="S130" s="68"/>
      <c r="T130" s="69"/>
    </row>
    <row r="131" spans="2:20" ht="18" customHeight="1">
      <c r="B131" s="27">
        <v>50</v>
      </c>
      <c r="C131" s="28"/>
      <c r="D131" s="29"/>
      <c r="E131" s="30"/>
      <c r="F131" s="31"/>
      <c r="G131" s="32"/>
      <c r="H131" s="31"/>
      <c r="I131" s="32"/>
      <c r="J131" s="31"/>
      <c r="K131" s="32"/>
      <c r="L131" s="31"/>
      <c r="M131" s="32"/>
      <c r="N131" s="31"/>
      <c r="O131" s="32"/>
      <c r="P131" s="50"/>
      <c r="Q131" s="70"/>
      <c r="R131" s="71"/>
      <c r="S131" s="72"/>
      <c r="T131" s="73"/>
    </row>
    <row r="132" spans="2:20" ht="18" customHeight="1"/>
    <row r="133" spans="2:20" ht="20.100000000000001" customHeight="1"/>
    <row r="134" spans="2:20" ht="20.100000000000001" customHeight="1">
      <c r="B134" s="33"/>
      <c r="C134" s="7" t="s">
        <v>64</v>
      </c>
      <c r="D134" s="33"/>
      <c r="E134" s="34"/>
      <c r="F134" s="34"/>
      <c r="G134" s="35"/>
      <c r="H134" s="34"/>
    </row>
    <row r="135" spans="2:20" ht="20.100000000000001" customHeight="1">
      <c r="B135" s="147" t="s">
        <v>3</v>
      </c>
      <c r="C135" s="119" t="s">
        <v>39</v>
      </c>
      <c r="D135" s="124" t="s">
        <v>40</v>
      </c>
      <c r="E135" s="124"/>
      <c r="F135" s="124"/>
      <c r="G135" s="124"/>
      <c r="H135" s="137" t="s">
        <v>42</v>
      </c>
      <c r="I135" s="142" t="s">
        <v>43</v>
      </c>
      <c r="J135" s="133" t="s">
        <v>44</v>
      </c>
      <c r="K135" s="126" t="s">
        <v>45</v>
      </c>
      <c r="L135" s="133" t="s">
        <v>46</v>
      </c>
      <c r="M135" s="126" t="s">
        <v>47</v>
      </c>
      <c r="N135" s="128" t="s">
        <v>48</v>
      </c>
    </row>
    <row r="136" spans="2:20" ht="20.100000000000001" customHeight="1">
      <c r="B136" s="148"/>
      <c r="C136" s="120"/>
      <c r="D136" s="125"/>
      <c r="E136" s="125"/>
      <c r="F136" s="125"/>
      <c r="G136" s="125"/>
      <c r="H136" s="138"/>
      <c r="I136" s="143"/>
      <c r="J136" s="134"/>
      <c r="K136" s="127"/>
      <c r="L136" s="134"/>
      <c r="M136" s="127"/>
      <c r="N136" s="129"/>
    </row>
    <row r="137" spans="2:20" ht="20.100000000000001" customHeight="1">
      <c r="B137" s="36">
        <v>1</v>
      </c>
      <c r="C137" s="37" t="s">
        <v>51</v>
      </c>
      <c r="D137" s="38" t="s">
        <v>81</v>
      </c>
      <c r="E137" s="39"/>
      <c r="F137" s="39"/>
      <c r="G137" s="40"/>
      <c r="H137" s="53">
        <f>IF(C137&lt;&gt;"",SUM(J137,L137,N137),"")</f>
        <v>705.39</v>
      </c>
      <c r="I137" s="51"/>
      <c r="J137" s="54">
        <f>R90</f>
        <v>181.32000000000002</v>
      </c>
      <c r="K137" s="51"/>
      <c r="L137" s="54">
        <f>R85</f>
        <v>364.44</v>
      </c>
      <c r="M137" s="51"/>
      <c r="N137" s="55">
        <f>R91</f>
        <v>159.63</v>
      </c>
    </row>
    <row r="138" spans="2:20" ht="20.100000000000001" customHeight="1">
      <c r="B138" s="74">
        <v>2</v>
      </c>
      <c r="C138" s="75" t="s">
        <v>65</v>
      </c>
      <c r="D138" s="76" t="s">
        <v>82</v>
      </c>
      <c r="E138" s="77"/>
      <c r="F138" s="77"/>
      <c r="G138" s="78"/>
      <c r="H138" s="91">
        <f t="shared" ref="H138:H145" si="25">IF(C138&lt;&gt;"",SUM(J138,L138,N138),"")</f>
        <v>439.84000000000003</v>
      </c>
      <c r="I138" s="92"/>
      <c r="J138" s="93">
        <f>R82</f>
        <v>439.84000000000003</v>
      </c>
      <c r="K138" s="92"/>
      <c r="L138" s="93"/>
      <c r="M138" s="92"/>
      <c r="N138" s="94"/>
    </row>
    <row r="139" spans="2:20" ht="20.100000000000001" customHeight="1">
      <c r="B139" s="74">
        <v>3</v>
      </c>
      <c r="C139" s="75" t="s">
        <v>80</v>
      </c>
      <c r="D139" s="76" t="s">
        <v>66</v>
      </c>
      <c r="E139" s="77"/>
      <c r="F139" s="77"/>
      <c r="G139" s="78"/>
      <c r="H139" s="91">
        <f>J139+L139+N139</f>
        <v>798.83</v>
      </c>
      <c r="I139" s="92"/>
      <c r="J139" s="93">
        <f>R89</f>
        <v>190.37</v>
      </c>
      <c r="K139" s="92"/>
      <c r="L139" s="93">
        <f>R86</f>
        <v>331.74</v>
      </c>
      <c r="M139" s="92"/>
      <c r="N139" s="94">
        <f>R87</f>
        <v>276.72000000000003</v>
      </c>
    </row>
    <row r="140" spans="2:20" ht="20.100000000000001" customHeight="1">
      <c r="B140" s="74">
        <v>4</v>
      </c>
      <c r="C140" s="75" t="s">
        <v>52</v>
      </c>
      <c r="D140" s="76" t="s">
        <v>67</v>
      </c>
      <c r="E140" s="77"/>
      <c r="F140" s="77"/>
      <c r="G140" s="78"/>
      <c r="H140" s="91">
        <f t="shared" si="25"/>
        <v>973.61000000000013</v>
      </c>
      <c r="I140" s="92"/>
      <c r="J140" s="93">
        <f>R88</f>
        <v>207.32999999999998</v>
      </c>
      <c r="K140" s="92"/>
      <c r="L140" s="93">
        <f>R83</f>
        <v>390.6</v>
      </c>
      <c r="M140" s="92"/>
      <c r="N140" s="94">
        <f>R84</f>
        <v>375.68000000000006</v>
      </c>
    </row>
    <row r="141" spans="2:20" ht="15.75">
      <c r="B141" s="74">
        <v>5</v>
      </c>
      <c r="C141" s="75" t="s">
        <v>83</v>
      </c>
      <c r="D141" s="76" t="s">
        <v>84</v>
      </c>
      <c r="E141" s="77"/>
      <c r="F141" s="77"/>
      <c r="G141" s="78"/>
      <c r="H141" s="91">
        <f t="shared" si="25"/>
        <v>67</v>
      </c>
      <c r="I141" s="92"/>
      <c r="J141" s="93">
        <f>R92</f>
        <v>67</v>
      </c>
      <c r="K141" s="92"/>
      <c r="L141" s="93"/>
      <c r="M141" s="92"/>
      <c r="N141" s="94"/>
    </row>
    <row r="142" spans="2:20" ht="15.75">
      <c r="B142" s="74">
        <v>6</v>
      </c>
      <c r="C142" s="75"/>
      <c r="D142" s="76"/>
      <c r="E142" s="77"/>
      <c r="F142" s="77"/>
      <c r="G142" s="78"/>
      <c r="H142" s="91" t="str">
        <f t="shared" si="25"/>
        <v/>
      </c>
      <c r="I142" s="92"/>
      <c r="J142" s="93"/>
      <c r="K142" s="92"/>
      <c r="L142" s="93"/>
      <c r="M142" s="92"/>
      <c r="N142" s="94"/>
    </row>
    <row r="143" spans="2:20" ht="15.75">
      <c r="B143" s="80">
        <v>7</v>
      </c>
      <c r="C143" s="81"/>
      <c r="D143" s="76"/>
      <c r="E143" s="77"/>
      <c r="F143" s="77"/>
      <c r="G143" s="78"/>
      <c r="H143" s="98" t="str">
        <f t="shared" si="25"/>
        <v/>
      </c>
      <c r="I143" s="92"/>
      <c r="J143" s="93"/>
      <c r="K143" s="92"/>
      <c r="L143" s="93"/>
      <c r="M143" s="92"/>
      <c r="N143" s="94"/>
    </row>
    <row r="144" spans="2:20" ht="15.75">
      <c r="B144" s="80">
        <v>8</v>
      </c>
      <c r="C144" s="83"/>
      <c r="D144" s="76"/>
      <c r="E144" s="77"/>
      <c r="F144" s="77"/>
      <c r="G144" s="78"/>
      <c r="H144" s="99" t="str">
        <f t="shared" si="25"/>
        <v/>
      </c>
      <c r="I144" s="92"/>
      <c r="J144" s="93"/>
      <c r="K144" s="92"/>
      <c r="L144" s="93"/>
      <c r="M144" s="92"/>
      <c r="N144" s="94"/>
    </row>
    <row r="145" spans="2:14" ht="15.75">
      <c r="B145" s="85">
        <v>9</v>
      </c>
      <c r="C145" s="86"/>
      <c r="D145" s="87"/>
      <c r="E145" s="88"/>
      <c r="F145" s="88"/>
      <c r="G145" s="89"/>
      <c r="H145" s="100" t="str">
        <f t="shared" si="25"/>
        <v/>
      </c>
      <c r="I145" s="52"/>
      <c r="J145" s="95"/>
      <c r="K145" s="52"/>
      <c r="L145" s="95"/>
      <c r="M145" s="52"/>
      <c r="N145" s="96"/>
    </row>
  </sheetData>
  <sortState ref="C9:R29">
    <sortCondition descending="1" ref="R9:R29"/>
  </sortState>
  <mergeCells count="61">
    <mergeCell ref="B5:B8"/>
    <mergeCell ref="B62:B63"/>
    <mergeCell ref="B78:B81"/>
    <mergeCell ref="B135:B136"/>
    <mergeCell ref="C5:C8"/>
    <mergeCell ref="C62:C63"/>
    <mergeCell ref="C78:C81"/>
    <mergeCell ref="H135:H136"/>
    <mergeCell ref="D62:G63"/>
    <mergeCell ref="S5:S8"/>
    <mergeCell ref="S78:S81"/>
    <mergeCell ref="I62:I63"/>
    <mergeCell ref="I135:I136"/>
    <mergeCell ref="J62:J63"/>
    <mergeCell ref="J135:J136"/>
    <mergeCell ref="C135:C136"/>
    <mergeCell ref="T5:T8"/>
    <mergeCell ref="T78:T81"/>
    <mergeCell ref="D135:G136"/>
    <mergeCell ref="N62:N63"/>
    <mergeCell ref="N135:N136"/>
    <mergeCell ref="O62:O63"/>
    <mergeCell ref="R5:R8"/>
    <mergeCell ref="R78:R81"/>
    <mergeCell ref="K62:K63"/>
    <mergeCell ref="K135:K136"/>
    <mergeCell ref="L62:L63"/>
    <mergeCell ref="L135:L136"/>
    <mergeCell ref="M62:M63"/>
    <mergeCell ref="M135:M136"/>
    <mergeCell ref="H62:H63"/>
    <mergeCell ref="C75:N75"/>
    <mergeCell ref="C76:N76"/>
    <mergeCell ref="F78:Q78"/>
    <mergeCell ref="F79:G79"/>
    <mergeCell ref="H79:I79"/>
    <mergeCell ref="J79:K79"/>
    <mergeCell ref="L79:M79"/>
    <mergeCell ref="N79:O79"/>
    <mergeCell ref="D78:D81"/>
    <mergeCell ref="E78:E81"/>
    <mergeCell ref="F80:G80"/>
    <mergeCell ref="H80:I80"/>
    <mergeCell ref="J80:K80"/>
    <mergeCell ref="L80:M80"/>
    <mergeCell ref="N80:O80"/>
    <mergeCell ref="C2:N2"/>
    <mergeCell ref="C3:N3"/>
    <mergeCell ref="F5:Q5"/>
    <mergeCell ref="F6:G6"/>
    <mergeCell ref="H6:I6"/>
    <mergeCell ref="J6:K6"/>
    <mergeCell ref="L6:M6"/>
    <mergeCell ref="N6:O6"/>
    <mergeCell ref="D5:D8"/>
    <mergeCell ref="E5:E8"/>
    <mergeCell ref="F7:G7"/>
    <mergeCell ref="H7:I7"/>
    <mergeCell ref="J7:K7"/>
    <mergeCell ref="L7:M7"/>
    <mergeCell ref="N7:O7"/>
  </mergeCells>
  <conditionalFormatting sqref="S9">
    <cfRule type="expression" dxfId="43" priority="1" stopIfTrue="1">
      <formula>$R$9&gt;0</formula>
    </cfRule>
    <cfRule type="expression" dxfId="42" priority="2" stopIfTrue="1">
      <formula>$C$9</formula>
    </cfRule>
    <cfRule type="expression" priority="3" stopIfTrue="1">
      <formula>$C$9</formula>
    </cfRule>
  </conditionalFormatting>
  <conditionalFormatting sqref="S10">
    <cfRule type="expression" dxfId="41" priority="4" stopIfTrue="1">
      <formula>$R$10&gt;0</formula>
    </cfRule>
    <cfRule type="expression" priority="5" stopIfTrue="1">
      <formula>$R$10&gt;0</formula>
    </cfRule>
  </conditionalFormatting>
  <conditionalFormatting sqref="S11">
    <cfRule type="expression" dxfId="40" priority="6" stopIfTrue="1">
      <formula>$R$11&gt;0</formula>
    </cfRule>
    <cfRule type="expression" priority="7" stopIfTrue="1">
      <formula>$R$11&gt;0</formula>
    </cfRule>
  </conditionalFormatting>
  <conditionalFormatting sqref="S12">
    <cfRule type="expression" dxfId="39" priority="8" stopIfTrue="1">
      <formula>$R$12&gt;0</formula>
    </cfRule>
  </conditionalFormatting>
  <conditionalFormatting sqref="S13">
    <cfRule type="expression" dxfId="38" priority="9" stopIfTrue="1">
      <formula>$R$13&gt;0</formula>
    </cfRule>
  </conditionalFormatting>
  <conditionalFormatting sqref="S14">
    <cfRule type="expression" dxfId="37" priority="10" stopIfTrue="1">
      <formula>$R$14&gt;0</formula>
    </cfRule>
  </conditionalFormatting>
  <conditionalFormatting sqref="S15">
    <cfRule type="expression" dxfId="36" priority="11" stopIfTrue="1">
      <formula>$R$15&gt;0</formula>
    </cfRule>
  </conditionalFormatting>
  <conditionalFormatting sqref="S16">
    <cfRule type="expression" dxfId="35" priority="12" stopIfTrue="1">
      <formula>$R$16&gt;0</formula>
    </cfRule>
  </conditionalFormatting>
  <conditionalFormatting sqref="S17">
    <cfRule type="expression" dxfId="34" priority="13" stopIfTrue="1">
      <formula>$R$17&gt;0</formula>
    </cfRule>
  </conditionalFormatting>
  <conditionalFormatting sqref="S18">
    <cfRule type="expression" dxfId="33" priority="14" stopIfTrue="1">
      <formula>$R$18&gt;0</formula>
    </cfRule>
  </conditionalFormatting>
  <conditionalFormatting sqref="S19">
    <cfRule type="expression" dxfId="32" priority="15" stopIfTrue="1">
      <formula>$R$19&gt;0</formula>
    </cfRule>
  </conditionalFormatting>
  <conditionalFormatting sqref="S20">
    <cfRule type="expression" dxfId="31" priority="16" stopIfTrue="1">
      <formula>$R$20&gt;0</formula>
    </cfRule>
  </conditionalFormatting>
  <conditionalFormatting sqref="S21">
    <cfRule type="expression" dxfId="30" priority="17" stopIfTrue="1">
      <formula>$R$21&gt;0</formula>
    </cfRule>
  </conditionalFormatting>
  <conditionalFormatting sqref="S22">
    <cfRule type="expression" dxfId="29" priority="18" stopIfTrue="1">
      <formula>$R$22&gt;0</formula>
    </cfRule>
  </conditionalFormatting>
  <conditionalFormatting sqref="S82">
    <cfRule type="expression" dxfId="28" priority="19" stopIfTrue="1">
      <formula>$R$9&gt;0</formula>
    </cfRule>
    <cfRule type="expression" dxfId="27" priority="20" stopIfTrue="1">
      <formula>$C$9</formula>
    </cfRule>
    <cfRule type="expression" priority="21" stopIfTrue="1">
      <formula>$C$9</formula>
    </cfRule>
  </conditionalFormatting>
  <conditionalFormatting sqref="S83">
    <cfRule type="expression" dxfId="26" priority="22" stopIfTrue="1">
      <formula>$R$10&gt;0</formula>
    </cfRule>
    <cfRule type="expression" priority="23" stopIfTrue="1">
      <formula>$R$10&gt;0</formula>
    </cfRule>
    <cfRule type="expression" dxfId="25" priority="24" stopIfTrue="1">
      <formula>$R$10&gt;0</formula>
    </cfRule>
  </conditionalFormatting>
  <conditionalFormatting sqref="S84">
    <cfRule type="expression" dxfId="24" priority="25" stopIfTrue="1">
      <formula>$R$11&gt;0</formula>
    </cfRule>
    <cfRule type="expression" priority="26" stopIfTrue="1">
      <formula>$R$11&gt;0</formula>
    </cfRule>
    <cfRule type="expression" dxfId="23" priority="27" stopIfTrue="1">
      <formula>$R$11&gt;0</formula>
    </cfRule>
  </conditionalFormatting>
  <conditionalFormatting sqref="S85">
    <cfRule type="expression" dxfId="22" priority="28" stopIfTrue="1">
      <formula>$R$12&gt;0</formula>
    </cfRule>
    <cfRule type="expression" dxfId="21" priority="29" stopIfTrue="1">
      <formula>$R$12&gt;0</formula>
    </cfRule>
  </conditionalFormatting>
  <conditionalFormatting sqref="S86">
    <cfRule type="expression" dxfId="20" priority="30" stopIfTrue="1">
      <formula>$R$13&gt;0</formula>
    </cfRule>
    <cfRule type="expression" dxfId="19" priority="31" stopIfTrue="1">
      <formula>$R$13&gt;0</formula>
    </cfRule>
  </conditionalFormatting>
  <conditionalFormatting sqref="S87">
    <cfRule type="expression" dxfId="18" priority="32" stopIfTrue="1">
      <formula>$R$14&gt;0</formula>
    </cfRule>
    <cfRule type="expression" dxfId="17" priority="33" stopIfTrue="1">
      <formula>$R$14&gt;0</formula>
    </cfRule>
  </conditionalFormatting>
  <conditionalFormatting sqref="S88">
    <cfRule type="expression" dxfId="16" priority="34" stopIfTrue="1">
      <formula>$R$15&gt;0</formula>
    </cfRule>
    <cfRule type="expression" dxfId="15" priority="35" stopIfTrue="1">
      <formula>$R$15&gt;0</formula>
    </cfRule>
  </conditionalFormatting>
  <conditionalFormatting sqref="S89">
    <cfRule type="expression" dxfId="14" priority="36" stopIfTrue="1">
      <formula>$R$16&gt;0</formula>
    </cfRule>
    <cfRule type="expression" dxfId="13" priority="37" stopIfTrue="1">
      <formula>$R$16&gt;0</formula>
    </cfRule>
  </conditionalFormatting>
  <conditionalFormatting sqref="S90">
    <cfRule type="expression" dxfId="12" priority="38" stopIfTrue="1">
      <formula>$R$17&gt;0</formula>
    </cfRule>
    <cfRule type="expression" dxfId="11" priority="39" stopIfTrue="1">
      <formula>$R$17&gt;0</formula>
    </cfRule>
  </conditionalFormatting>
  <conditionalFormatting sqref="S91">
    <cfRule type="expression" dxfId="10" priority="40" stopIfTrue="1">
      <formula>$R$18&gt;0</formula>
    </cfRule>
    <cfRule type="expression" dxfId="9" priority="41" stopIfTrue="1">
      <formula>$R$18&gt;0</formula>
    </cfRule>
  </conditionalFormatting>
  <conditionalFormatting sqref="S92">
    <cfRule type="expression" dxfId="8" priority="42" stopIfTrue="1">
      <formula>$R$19&gt;0</formula>
    </cfRule>
    <cfRule type="expression" dxfId="7" priority="43" stopIfTrue="1">
      <formula>$R$19&gt;0</formula>
    </cfRule>
  </conditionalFormatting>
  <conditionalFormatting sqref="S93">
    <cfRule type="expression" dxfId="6" priority="44" stopIfTrue="1">
      <formula>$R$20&gt;0</formula>
    </cfRule>
    <cfRule type="expression" dxfId="5" priority="45" stopIfTrue="1">
      <formula>$R$20&gt;0</formula>
    </cfRule>
  </conditionalFormatting>
  <conditionalFormatting sqref="S94">
    <cfRule type="expression" dxfId="4" priority="46" stopIfTrue="1">
      <formula>$R$21&gt;0</formula>
    </cfRule>
    <cfRule type="expression" dxfId="3" priority="47" stopIfTrue="1">
      <formula>$R$21&gt;0</formula>
    </cfRule>
  </conditionalFormatting>
  <conditionalFormatting sqref="S95">
    <cfRule type="expression" dxfId="2" priority="48" stopIfTrue="1">
      <formula>$R$22&gt;0</formula>
    </cfRule>
    <cfRule type="expression" dxfId="1" priority="49" stopIfTrue="1">
      <formula>$R$22&gt;0</formula>
    </cfRule>
  </conditionalFormatting>
  <conditionalFormatting sqref="S82:S95">
    <cfRule type="expression" dxfId="0" priority="50" stopIfTrue="1">
      <formula>"$O$7&gt;0"</formula>
    </cfRule>
  </conditionalFormatting>
  <pageMargins left="0.69791666666666696" right="0.69791666666666696" top="0.75" bottom="0.75" header="0.3" footer="0.3"/>
  <pageSetup paperSize="8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A10" sqref="A10"/>
    </sheetView>
  </sheetViews>
  <sheetFormatPr defaultColWidth="9.140625" defaultRowHeight="15"/>
  <cols>
    <col min="1" max="1" width="4.85546875" style="101" customWidth="1"/>
    <col min="2" max="16384" width="9.140625" style="101"/>
  </cols>
  <sheetData>
    <row r="2" spans="1:4" ht="18.75">
      <c r="C2" s="102" t="s">
        <v>68</v>
      </c>
      <c r="D2" s="103"/>
    </row>
    <row r="3" spans="1:4" ht="18.75">
      <c r="C3" s="103"/>
      <c r="D3" s="103"/>
    </row>
    <row r="4" spans="1:4" ht="18.75">
      <c r="A4" s="101">
        <v>1</v>
      </c>
      <c r="B4" s="103" t="s">
        <v>69</v>
      </c>
      <c r="C4" s="103"/>
    </row>
    <row r="5" spans="1:4" ht="18.75">
      <c r="A5" s="101">
        <v>2</v>
      </c>
      <c r="B5" s="103" t="s">
        <v>70</v>
      </c>
      <c r="C5" s="103"/>
    </row>
    <row r="6" spans="1:4" ht="18.75">
      <c r="B6" s="103"/>
      <c r="C6" s="103" t="s">
        <v>71</v>
      </c>
    </row>
    <row r="7" spans="1:4" ht="18.75">
      <c r="A7" s="101">
        <v>3</v>
      </c>
      <c r="B7" s="103" t="s">
        <v>72</v>
      </c>
    </row>
    <row r="8" spans="1:4" ht="18.75">
      <c r="A8" s="101">
        <v>4</v>
      </c>
      <c r="B8" s="103" t="s">
        <v>73</v>
      </c>
    </row>
    <row r="9" spans="1:4" ht="18.75">
      <c r="A9" s="101">
        <v>5</v>
      </c>
      <c r="B9" s="103" t="s">
        <v>74</v>
      </c>
    </row>
  </sheetData>
  <pageMargins left="0.69791666666666696" right="0.697916666666666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5" right="0.75" top="1" bottom="1" header="0.51041666666666696" footer="0.510416666666666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Clasament_Val_echipe</vt:lpstr>
      <vt:lpstr>Instructiuni de Utilizare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Zorin</cp:lastModifiedBy>
  <cp:lastPrinted>2014-03-14T05:19:00Z</cp:lastPrinted>
  <dcterms:created xsi:type="dcterms:W3CDTF">2014-03-12T21:46:00Z</dcterms:created>
  <dcterms:modified xsi:type="dcterms:W3CDTF">2017-09-25T07:58:57Z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