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1\Documents\"/>
    </mc:Choice>
  </mc:AlternateContent>
  <xr:revisionPtr revIDLastSave="0" documentId="13_ncr:1_{2E2EB999-DC57-483F-BABE-713E75982A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67" i="1" l="1"/>
  <c r="F81" i="1"/>
  <c r="G55" i="1" s="1"/>
  <c r="G68" i="1"/>
  <c r="G69" i="1"/>
  <c r="G70" i="1"/>
  <c r="G71" i="1"/>
  <c r="G72" i="1"/>
  <c r="G73" i="1"/>
  <c r="G74" i="1"/>
  <c r="G75" i="1"/>
  <c r="G76" i="1"/>
  <c r="G77" i="1"/>
  <c r="G78" i="1"/>
  <c r="J58" i="1" l="1"/>
  <c r="G58" i="1" s="1"/>
  <c r="J65" i="1"/>
  <c r="J64" i="1"/>
  <c r="G67" i="1"/>
  <c r="J66" i="1" l="1"/>
  <c r="J59" i="1"/>
  <c r="G59" i="1" s="1"/>
  <c r="J61" i="1"/>
  <c r="G61" i="1" s="1"/>
  <c r="G64" i="1" s="1"/>
  <c r="J62" i="1"/>
  <c r="G62" i="1" s="1"/>
  <c r="G65" i="1" s="1"/>
  <c r="J63" i="1"/>
  <c r="G63" i="1" s="1"/>
  <c r="J60" i="1"/>
  <c r="G60" i="1" s="1"/>
  <c r="G66" i="1" l="1"/>
  <c r="G79" i="1" s="1"/>
</calcChain>
</file>

<file path=xl/sharedStrings.xml><?xml version="1.0" encoding="utf-8"?>
<sst xmlns="http://schemas.openxmlformats.org/spreadsheetml/2006/main" count="73" uniqueCount="72">
  <si>
    <t>Nr.crt.</t>
  </si>
  <si>
    <t>Viza anuală sportiv senior;</t>
  </si>
  <si>
    <t>Viza anuală antrenori, instructori, arbitri judecători;</t>
  </si>
  <si>
    <t>Contravaloare legitimație sportiv;</t>
  </si>
  <si>
    <t>Taxa de participare la cupe mondiale, seniori;</t>
  </si>
  <si>
    <t>Taxa participare la cupe mondiale, juniori;</t>
  </si>
  <si>
    <t>Contravaloare transponder /altimetru;</t>
  </si>
  <si>
    <t>Taxă contestaţie</t>
  </si>
  <si>
    <t xml:space="preserve">                                            DENUMIREA CONTRIBUȚIEI</t>
  </si>
  <si>
    <r>
      <t xml:space="preserve">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          TOTAL</t>
    </r>
  </si>
  <si>
    <r>
      <t xml:space="preserve">       </t>
    </r>
    <r>
      <rPr>
        <b/>
        <sz val="11"/>
        <color theme="1"/>
        <rFont val="Calibri"/>
        <family val="2"/>
        <scheme val="minor"/>
      </rPr>
      <t xml:space="preserve"> TOTAL</t>
    </r>
  </si>
  <si>
    <r>
      <t xml:space="preserve">      </t>
    </r>
    <r>
      <rPr>
        <b/>
        <sz val="11"/>
        <color theme="1"/>
        <rFont val="Calibri"/>
        <family val="2"/>
        <scheme val="minor"/>
      </rPr>
      <t xml:space="preserve">  Nr. bucăţi</t>
    </r>
  </si>
  <si>
    <t>Viza transfer seniori (exceptii conform Regulamentelor FRMd);</t>
  </si>
  <si>
    <t>Viza transfer juniori (exceptii conform Regulamentelor FRMd);</t>
  </si>
  <si>
    <r>
      <t>Taxa organizare competiții internaționale</t>
    </r>
    <r>
      <rPr>
        <sz val="11"/>
        <rFont val="Calibri"/>
        <family val="2"/>
        <charset val="238"/>
        <scheme val="minor"/>
      </rPr>
      <t xml:space="preserve"> (exclusiv taxa FAI, exceptie CE si CM); </t>
    </r>
  </si>
  <si>
    <t>Valoare</t>
  </si>
  <si>
    <t>Taxa de participare la campionatul național de seniori /campionat  (navomodele machete/model);</t>
  </si>
  <si>
    <t>Taxa de participare la campionatul național de seniori /campionat, dacă nu s-a făcut înscrierea cu 7 zile înaintea competiţiei;</t>
  </si>
  <si>
    <t>Taxa de participare la campionatul național de juniori /campionat (navomodele machete/model);</t>
  </si>
  <si>
    <t>Taxa de participare la campionatul naţional de juniori /campionat, dacă nu s-a făcut înscrierea cu 7 zile înaintea competiţiei;</t>
  </si>
  <si>
    <t>Cotizația anuală a palatelor și cluburilor elevilor, pentru o secție de juniori (secțiile nou-înființate achită un procent de 50% din valoare,în anul afilierii);</t>
  </si>
  <si>
    <t>Cotizația anuală a palatelor și cluburilor elevilor, pentru o secție de seniori (secțiile nou-înființate achită un procent de 50% din valoare, în anul afilierii);</t>
  </si>
  <si>
    <t>Viza anuală sportiv junior (nu se achită pentru anul legitimării);</t>
  </si>
  <si>
    <t>CIF :</t>
  </si>
  <si>
    <t>Cont Bancar :</t>
  </si>
  <si>
    <t>Banca :</t>
  </si>
  <si>
    <t>Nr. Crt</t>
  </si>
  <si>
    <t>CNP</t>
  </si>
  <si>
    <t>Licenţa naţională</t>
  </si>
  <si>
    <t xml:space="preserve">        Secţia</t>
  </si>
  <si>
    <t>Senior</t>
  </si>
  <si>
    <t>Junior</t>
  </si>
  <si>
    <t>Seria și nr. legitimației</t>
  </si>
  <si>
    <t>Data legitimării</t>
  </si>
  <si>
    <t xml:space="preserve">            - pentru legitimațiile care nu au serie și număr, acestea vor fi atribuite de către FRMd si comunicate ulterior.</t>
  </si>
  <si>
    <t>Antrenor,</t>
  </si>
  <si>
    <t>Adresa de e-mail</t>
  </si>
  <si>
    <t xml:space="preserve">Adresa :                                                                          </t>
  </si>
  <si>
    <t>Departament economic-contabilitate,</t>
  </si>
  <si>
    <t>NOTE:</t>
  </si>
  <si>
    <t xml:space="preserve">Numele, prenumele </t>
  </si>
  <si>
    <t>Bonus</t>
  </si>
  <si>
    <t>%</t>
  </si>
  <si>
    <t>Taxa de participare la campionatul național de juniori /campionat,  (navomodele machete/model) pentru clubul coorganizator, conf.Regulamentelor FRMd</t>
  </si>
  <si>
    <t>Taxa de participare la campionatul național de seniori /campionat (navomodele machete/model) pentru clubul coorganizator, conf.Regulamentelor FRMd</t>
  </si>
  <si>
    <t>FEDERAȚIA ROMÂNĂ DE MODELISM</t>
  </si>
  <si>
    <t xml:space="preserve">Director      </t>
  </si>
  <si>
    <t>Semnătură</t>
  </si>
  <si>
    <t>Locul Nașterii</t>
  </si>
  <si>
    <t>pag. 1</t>
  </si>
  <si>
    <r>
      <t xml:space="preserve">Taxe anuale de achitat-                                   </t>
    </r>
    <r>
      <rPr>
        <sz val="14"/>
        <color theme="1"/>
        <rFont val="Calibri"/>
        <family val="2"/>
        <charset val="238"/>
        <scheme val="minor"/>
      </rPr>
      <t xml:space="preserve">se acordă un bonus de 20% până la </t>
    </r>
  </si>
  <si>
    <t>Cotizația anuală a structurilor sportive, pentru o secție de seniori și juniori (secțiile nou-înființate achită un procent de 50% din valoare, în anul afilierii);</t>
  </si>
  <si>
    <t>Cotizația anuală a structurilor sportive, pentru o secție de juniori / asociație județeană (secțiile nou-înființate achită un procent de 50% din valoare, în anul afilierii);</t>
  </si>
  <si>
    <t>Anul afilierii</t>
  </si>
  <si>
    <t>Calculator taxe pentru anul</t>
  </si>
  <si>
    <r>
      <rPr>
        <b/>
        <sz val="11"/>
        <color theme="1"/>
        <rFont val="Calibri"/>
        <family val="2"/>
        <charset val="238"/>
        <scheme val="minor"/>
      </rPr>
      <t>NOTĂ</t>
    </r>
    <r>
      <rPr>
        <sz val="11"/>
        <color theme="1"/>
        <rFont val="Calibri"/>
        <family val="2"/>
        <charset val="238"/>
        <scheme val="minor"/>
      </rPr>
      <t>: Este foarte important să completați TOATE rubricile de mai sus. Altfel Calculatorul de taxe va da erori și va trebui completat încă o data corect.</t>
    </r>
  </si>
  <si>
    <t>Control reducere 50%</t>
  </si>
  <si>
    <r>
      <rPr>
        <b/>
        <sz val="11"/>
        <color theme="1"/>
        <rFont val="Calibri"/>
        <family val="2"/>
        <charset val="238"/>
        <scheme val="minor"/>
      </rPr>
      <t>Note</t>
    </r>
    <r>
      <rPr>
        <sz val="11"/>
        <color theme="1"/>
        <rFont val="Calibri"/>
        <family val="2"/>
        <charset val="238"/>
        <scheme val="minor"/>
      </rPr>
      <t xml:space="preserve"> : - În rubricile senior / junior, se va bifa cu X, dupa caz;</t>
    </r>
  </si>
  <si>
    <t>Aceste taxe au fost validate în ședința Adunării Generale din data de 05.04.2025.</t>
  </si>
  <si>
    <t>Copiile documentelor de plată pentru contribuțiile și/sau taxele de participare achitate cu OP vor fi prezentate oficialilor înaintea competiției.</t>
  </si>
  <si>
    <t>Numai sportivii/structurile sportive care au plătite, la termenul stabilit, contribuțiile și/sau taxele datorate regulamentar către FRMd au dreptul să participe la competiții.</t>
  </si>
  <si>
    <t>Neplata la termenul stabilit a oricăror contribuții și/sau taxe datorate regulamentar către FRMd conduce la anularea rezultatelor sportivilor/structurilor sportive în cauză. Indiferent de motivul invocat.</t>
  </si>
  <si>
    <t>În cazul în care transponderele/altimetrele împrumutate nu sunt restituite, se va achita contravaloarea acestora până la sfârșitul competiției; în caz contrar, sportivii/structurile sportive respective vor fi descalificate din competiţie și  nu vor mai primi astfel de echipamente;</t>
  </si>
  <si>
    <t>Campionatul național este competiția sportivă oficială organizată pentru evidențierea învingătorilor la o anumită probă sportivă, prin clasamentele individual și/sau pe echipe.</t>
  </si>
  <si>
    <t>Vezi NOTE subsol</t>
  </si>
  <si>
    <t>La linia 6 - "Viza anuală sportiv junior (nu se achită pentru anul legitimării)" nu se însumează juniorii legitimați în anul în curs cu juniorii care au legitimații mai vechi.</t>
  </si>
  <si>
    <t>Structura Sportivă</t>
  </si>
  <si>
    <t>Telefon:</t>
  </si>
  <si>
    <t>Corneliu Mangalea</t>
  </si>
  <si>
    <t>Secretar General</t>
  </si>
  <si>
    <t>Data se completează automat și nu o puteți schimba manual. Imediat ce ați completat și semnat Calculatorul de Taxe vă rugăm să-l trimeți la FRMD pe e-mail. Este importantă și data când FRMd primește doc.</t>
  </si>
  <si>
    <t>Data completării și trimiterii la FRMD (se înscrie automat)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</si>
</sst>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yyyy"/>
    <numFmt numFmtId="167" formatCode="yyyy\-mm\-dd;@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3" tint="0.5999938962981048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4">
    <xf numFmtId="0" fontId="0" fillId="0" borderId="0" xfId="0"/>
    <xf numFmtId="0" fontId="0" fillId="2" borderId="3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7" fillId="2" borderId="9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0" xfId="0" applyAlignment="1">
      <alignment vertical="top" wrapText="1"/>
    </xf>
    <xf numFmtId="0" fontId="11" fillId="0" borderId="0" xfId="0" applyFont="1"/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23" xfId="0" applyBorder="1"/>
    <xf numFmtId="0" fontId="0" fillId="0" borderId="5" xfId="0" applyBorder="1"/>
    <xf numFmtId="0" fontId="8" fillId="0" borderId="0" xfId="0" applyFont="1" applyAlignment="1">
      <alignment horizontal="center" vertical="center"/>
    </xf>
    <xf numFmtId="9" fontId="14" fillId="0" borderId="0" xfId="3" applyFont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0" fontId="0" fillId="0" borderId="1" xfId="0" applyBorder="1"/>
    <xf numFmtId="0" fontId="6" fillId="0" borderId="3" xfId="1" applyBorder="1" applyAlignment="1">
      <alignment horizontal="center" vertical="top"/>
    </xf>
    <xf numFmtId="0" fontId="6" fillId="0" borderId="13" xfId="1" applyBorder="1" applyAlignment="1">
      <alignment horizontal="right"/>
    </xf>
    <xf numFmtId="0" fontId="0" fillId="0" borderId="3" xfId="0" applyBorder="1"/>
    <xf numFmtId="0" fontId="6" fillId="0" borderId="10" xfId="1" applyBorder="1" applyAlignment="1">
      <alignment horizontal="center" vertical="top"/>
    </xf>
    <xf numFmtId="0" fontId="6" fillId="0" borderId="9" xfId="1" applyBorder="1" applyAlignment="1">
      <alignment horizontal="right"/>
    </xf>
    <xf numFmtId="0" fontId="6" fillId="0" borderId="12" xfId="1" applyBorder="1" applyAlignment="1">
      <alignment horizontal="right"/>
    </xf>
    <xf numFmtId="0" fontId="6" fillId="0" borderId="9" xfId="1" applyBorder="1" applyAlignment="1">
      <alignment horizontal="center" vertical="top"/>
    </xf>
    <xf numFmtId="0" fontId="6" fillId="0" borderId="8" xfId="1" applyBorder="1" applyAlignment="1">
      <alignment horizontal="right"/>
    </xf>
    <xf numFmtId="0" fontId="6" fillId="0" borderId="11" xfId="1" applyBorder="1" applyAlignment="1">
      <alignment horizontal="right"/>
    </xf>
    <xf numFmtId="9" fontId="6" fillId="0" borderId="11" xfId="1" applyNumberFormat="1" applyBorder="1" applyAlignment="1">
      <alignment horizontal="right"/>
    </xf>
    <xf numFmtId="0" fontId="6" fillId="0" borderId="4" xfId="1" applyBorder="1" applyAlignment="1">
      <alignment horizontal="center" vertical="top"/>
    </xf>
    <xf numFmtId="0" fontId="6" fillId="0" borderId="5" xfId="1" applyBorder="1" applyAlignment="1">
      <alignment horizontal="center" vertical="top"/>
    </xf>
    <xf numFmtId="0" fontId="10" fillId="0" borderId="6" xfId="1" applyFont="1" applyBorder="1" applyAlignment="1">
      <alignment horizontal="right"/>
    </xf>
    <xf numFmtId="0" fontId="8" fillId="0" borderId="0" xfId="1" applyFont="1"/>
    <xf numFmtId="0" fontId="6" fillId="0" borderId="0" xfId="1"/>
    <xf numFmtId="0" fontId="7" fillId="0" borderId="0" xfId="1" applyFont="1"/>
    <xf numFmtId="0" fontId="0" fillId="0" borderId="10" xfId="0" applyBorder="1"/>
    <xf numFmtId="0" fontId="0" fillId="0" borderId="9" xfId="0" applyBorder="1"/>
    <xf numFmtId="0" fontId="15" fillId="0" borderId="0" xfId="0" applyFont="1"/>
    <xf numFmtId="0" fontId="0" fillId="0" borderId="0" xfId="0" applyAlignment="1">
      <alignment horizontal="center" vertical="center"/>
    </xf>
    <xf numFmtId="0" fontId="2" fillId="0" borderId="0" xfId="1" applyFont="1" applyAlignment="1">
      <alignment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0" fillId="0" borderId="0" xfId="0" applyNumberFormat="1"/>
    <xf numFmtId="0" fontId="0" fillId="0" borderId="16" xfId="0" applyBorder="1" applyAlignment="1">
      <alignment vertical="top" wrapText="1"/>
    </xf>
    <xf numFmtId="0" fontId="0" fillId="0" borderId="22" xfId="0" applyBorder="1"/>
    <xf numFmtId="0" fontId="0" fillId="0" borderId="17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4" xfId="0" applyBorder="1"/>
    <xf numFmtId="0" fontId="0" fillId="0" borderId="13" xfId="0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0" fontId="9" fillId="0" borderId="0" xfId="0" applyFont="1" applyProtection="1">
      <protection locked="0"/>
    </xf>
    <xf numFmtId="1" fontId="17" fillId="0" borderId="1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9" fillId="2" borderId="7" xfId="0" applyFont="1" applyFill="1" applyBorder="1" applyAlignment="1" applyProtection="1">
      <alignment horizontal="left"/>
      <protection locked="0"/>
    </xf>
    <xf numFmtId="1" fontId="9" fillId="2" borderId="12" xfId="0" applyNumberFormat="1" applyFont="1" applyFill="1" applyBorder="1" applyAlignment="1" applyProtection="1">
      <alignment horizontal="left" wrapText="1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0" fontId="18" fillId="2" borderId="9" xfId="4" applyFill="1" applyBorder="1" applyAlignment="1" applyProtection="1">
      <alignment horizontal="left"/>
      <protection locked="0"/>
    </xf>
    <xf numFmtId="0" fontId="9" fillId="2" borderId="9" xfId="0" applyFont="1" applyFill="1" applyBorder="1" applyAlignment="1" applyProtection="1">
      <alignment horizontal="left"/>
      <protection locked="0"/>
    </xf>
    <xf numFmtId="0" fontId="9" fillId="2" borderId="39" xfId="0" applyFont="1" applyFill="1" applyBorder="1" applyAlignment="1" applyProtection="1">
      <alignment horizontal="left"/>
      <protection locked="0"/>
    </xf>
    <xf numFmtId="0" fontId="20" fillId="2" borderId="1" xfId="0" applyFont="1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" fontId="0" fillId="2" borderId="24" xfId="0" applyNumberFormat="1" applyFill="1" applyBorder="1" applyAlignment="1" applyProtection="1">
      <alignment horizontal="right"/>
      <protection locked="0"/>
    </xf>
    <xf numFmtId="1" fontId="0" fillId="2" borderId="2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1" fillId="0" borderId="0" xfId="1" applyFont="1"/>
    <xf numFmtId="0" fontId="3" fillId="0" borderId="12" xfId="1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" fillId="0" borderId="12" xfId="1" applyFont="1" applyBorder="1" applyAlignment="1">
      <alignment horizontal="left" vertical="center" wrapText="1"/>
    </xf>
    <xf numFmtId="0" fontId="6" fillId="0" borderId="12" xfId="1" applyBorder="1" applyAlignment="1">
      <alignment horizontal="left" vertical="center" wrapText="1"/>
    </xf>
    <xf numFmtId="0" fontId="6" fillId="0" borderId="12" xfId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1" applyFont="1" applyAlignment="1">
      <alignment wrapText="1"/>
    </xf>
    <xf numFmtId="0" fontId="19" fillId="0" borderId="13" xfId="0" applyFont="1" applyBorder="1"/>
    <xf numFmtId="0" fontId="19" fillId="0" borderId="0" xfId="0" applyFont="1"/>
    <xf numFmtId="0" fontId="12" fillId="0" borderId="0" xfId="1" applyFont="1" applyAlignment="1">
      <alignment vertical="top" wrapText="1"/>
    </xf>
    <xf numFmtId="0" fontId="0" fillId="0" borderId="2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left" vertical="center" wrapText="1"/>
    </xf>
    <xf numFmtId="0" fontId="4" fillId="0" borderId="36" xfId="1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0" fillId="0" borderId="40" xfId="0" applyBorder="1" applyAlignment="1">
      <alignment vertical="top" wrapText="1"/>
    </xf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 applyAlignment="1">
      <alignment horizontal="left" vertical="center" wrapText="1"/>
    </xf>
    <xf numFmtId="0" fontId="0" fillId="0" borderId="12" xfId="1" applyFont="1" applyBorder="1" applyAlignment="1">
      <alignment horizontal="left" vertical="center" wrapText="1"/>
    </xf>
    <xf numFmtId="0" fontId="7" fillId="0" borderId="2" xfId="1" applyFont="1" applyBorder="1"/>
    <xf numFmtId="0" fontId="0" fillId="0" borderId="18" xfId="0" applyBorder="1"/>
    <xf numFmtId="0" fontId="1" fillId="0" borderId="33" xfId="1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167" fontId="13" fillId="0" borderId="1" xfId="0" applyNumberFormat="1" applyFont="1" applyBorder="1" applyAlignment="1">
      <alignment vertical="center" wrapText="1"/>
    </xf>
    <xf numFmtId="167" fontId="12" fillId="0" borderId="1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wrapText="1"/>
    </xf>
  </cellXfs>
  <cellStyles count="5">
    <cellStyle name="Hyperlink" xfId="4" builtinId="8"/>
    <cellStyle name="Normal" xfId="0" builtinId="0"/>
    <cellStyle name="Normal 2" xfId="2" xr:uid="{00000000-0005-0000-0000-000001000000}"/>
    <cellStyle name="Normal 3" xfId="1" xr:uid="{00000000-0005-0000-0000-000002000000}"/>
    <cellStyle name="Pro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93"/>
  <sheetViews>
    <sheetView tabSelected="1" zoomScale="95" zoomScaleNormal="95" workbookViewId="0">
      <selection activeCell="D12" sqref="D12"/>
    </sheetView>
  </sheetViews>
  <sheetFormatPr defaultRowHeight="15" x14ac:dyDescent="0.25"/>
  <cols>
    <col min="2" max="2" width="15.28515625" customWidth="1"/>
    <col min="3" max="3" width="54.7109375" customWidth="1"/>
    <col min="4" max="4" width="21.28515625" customWidth="1"/>
    <col min="5" max="5" width="22.85546875" customWidth="1"/>
    <col min="6" max="6" width="18" customWidth="1"/>
    <col min="7" max="7" width="15.85546875" customWidth="1"/>
    <col min="10" max="10" width="18.85546875" customWidth="1"/>
    <col min="11" max="11" width="15.7109375" customWidth="1"/>
  </cols>
  <sheetData>
    <row r="2" spans="1:11" ht="23.25" x14ac:dyDescent="0.35">
      <c r="B2" s="49" t="s">
        <v>45</v>
      </c>
    </row>
    <row r="3" spans="1:11" ht="15.75" thickBot="1" x14ac:dyDescent="0.3">
      <c r="B3" s="59"/>
      <c r="C3" s="60"/>
    </row>
    <row r="4" spans="1:11" ht="30" x14ac:dyDescent="0.25">
      <c r="A4" s="56"/>
      <c r="B4" s="58" t="s">
        <v>66</v>
      </c>
      <c r="C4" s="69"/>
      <c r="D4" s="62"/>
    </row>
    <row r="5" spans="1:11" x14ac:dyDescent="0.25">
      <c r="A5" s="56"/>
      <c r="B5" s="55" t="s">
        <v>53</v>
      </c>
      <c r="C5" s="70"/>
      <c r="D5" s="61"/>
    </row>
    <row r="6" spans="1:11" x14ac:dyDescent="0.25">
      <c r="A6" s="56"/>
      <c r="B6" s="55" t="s">
        <v>37</v>
      </c>
      <c r="C6" s="71"/>
      <c r="D6" s="63"/>
    </row>
    <row r="7" spans="1:11" ht="16.5" customHeight="1" x14ac:dyDescent="0.25">
      <c r="A7" s="56"/>
      <c r="B7" s="55" t="s">
        <v>36</v>
      </c>
      <c r="C7" s="72"/>
      <c r="D7" s="63"/>
    </row>
    <row r="8" spans="1:11" x14ac:dyDescent="0.25">
      <c r="A8" s="56"/>
      <c r="B8" s="55" t="s">
        <v>67</v>
      </c>
      <c r="C8" s="71"/>
      <c r="D8" s="63"/>
    </row>
    <row r="9" spans="1:11" x14ac:dyDescent="0.25">
      <c r="A9" s="56"/>
      <c r="B9" s="55" t="s">
        <v>23</v>
      </c>
      <c r="C9" s="73"/>
      <c r="D9" s="63"/>
    </row>
    <row r="10" spans="1:11" x14ac:dyDescent="0.25">
      <c r="A10" s="56"/>
      <c r="B10" s="55" t="s">
        <v>24</v>
      </c>
      <c r="C10" s="73"/>
      <c r="D10" s="63"/>
    </row>
    <row r="11" spans="1:11" ht="15.75" thickBot="1" x14ac:dyDescent="0.3">
      <c r="A11" s="56"/>
      <c r="B11" s="57" t="s">
        <v>25</v>
      </c>
      <c r="C11" s="74"/>
      <c r="D11" s="63"/>
    </row>
    <row r="12" spans="1:11" ht="27.75" customHeight="1" x14ac:dyDescent="0.25">
      <c r="B12" s="108" t="s">
        <v>55</v>
      </c>
      <c r="C12" s="108"/>
      <c r="D12" s="18"/>
    </row>
    <row r="13" spans="1:11" x14ac:dyDescent="0.25">
      <c r="B13" s="17"/>
      <c r="C13" s="18"/>
      <c r="D13" s="18"/>
    </row>
    <row r="14" spans="1:11" x14ac:dyDescent="0.25">
      <c r="B14" s="17"/>
      <c r="C14" s="18"/>
      <c r="D14" s="18"/>
    </row>
    <row r="15" spans="1:11" ht="15.75" thickBot="1" x14ac:dyDescent="0.3"/>
    <row r="16" spans="1:11" ht="15.75" thickBot="1" x14ac:dyDescent="0.3">
      <c r="B16" s="19" t="s">
        <v>26</v>
      </c>
      <c r="C16" s="19" t="s">
        <v>40</v>
      </c>
      <c r="D16" s="19" t="s">
        <v>48</v>
      </c>
      <c r="E16" s="19" t="s">
        <v>27</v>
      </c>
      <c r="F16" s="19" t="s">
        <v>28</v>
      </c>
      <c r="G16" s="19" t="s">
        <v>29</v>
      </c>
      <c r="H16" s="19" t="s">
        <v>30</v>
      </c>
      <c r="I16" s="20" t="s">
        <v>31</v>
      </c>
      <c r="J16" s="19" t="s">
        <v>32</v>
      </c>
      <c r="K16" s="19" t="s">
        <v>33</v>
      </c>
    </row>
    <row r="17" spans="2:11" x14ac:dyDescent="0.25">
      <c r="B17" s="21">
        <v>1</v>
      </c>
      <c r="C17" s="7"/>
      <c r="D17" s="15"/>
      <c r="E17" s="66"/>
      <c r="F17" s="8"/>
      <c r="G17" s="8"/>
      <c r="H17" s="79"/>
      <c r="I17" s="80"/>
      <c r="J17" s="76"/>
      <c r="K17" s="9"/>
    </row>
    <row r="18" spans="2:11" x14ac:dyDescent="0.25">
      <c r="B18" s="22">
        <v>2</v>
      </c>
      <c r="C18" s="10"/>
      <c r="D18" s="10"/>
      <c r="E18" s="67"/>
      <c r="F18" s="10"/>
      <c r="G18" s="10"/>
      <c r="H18" s="81"/>
      <c r="I18" s="82"/>
      <c r="J18" s="77"/>
      <c r="K18" s="11"/>
    </row>
    <row r="19" spans="2:11" x14ac:dyDescent="0.25">
      <c r="B19" s="22">
        <v>3</v>
      </c>
      <c r="C19" s="10"/>
      <c r="D19" s="10"/>
      <c r="E19" s="67"/>
      <c r="F19" s="10"/>
      <c r="G19" s="10"/>
      <c r="H19" s="81"/>
      <c r="I19" s="82"/>
      <c r="J19" s="77"/>
      <c r="K19" s="11"/>
    </row>
    <row r="20" spans="2:11" x14ac:dyDescent="0.25">
      <c r="B20" s="22">
        <v>4</v>
      </c>
      <c r="C20" s="10"/>
      <c r="D20" s="10"/>
      <c r="E20" s="67"/>
      <c r="F20" s="10"/>
      <c r="G20" s="10"/>
      <c r="H20" s="81"/>
      <c r="I20" s="82"/>
      <c r="J20" s="77"/>
      <c r="K20" s="11"/>
    </row>
    <row r="21" spans="2:11" x14ac:dyDescent="0.25">
      <c r="B21" s="22">
        <v>5</v>
      </c>
      <c r="C21" s="10"/>
      <c r="D21" s="10"/>
      <c r="E21" s="67"/>
      <c r="F21" s="10"/>
      <c r="G21" s="10"/>
      <c r="H21" s="81"/>
      <c r="I21" s="82"/>
      <c r="J21" s="77"/>
      <c r="K21" s="11"/>
    </row>
    <row r="22" spans="2:11" x14ac:dyDescent="0.25">
      <c r="B22" s="22">
        <v>6</v>
      </c>
      <c r="C22" s="10"/>
      <c r="D22" s="10"/>
      <c r="E22" s="67"/>
      <c r="F22" s="10"/>
      <c r="G22" s="10"/>
      <c r="H22" s="81"/>
      <c r="I22" s="82"/>
      <c r="J22" s="77"/>
      <c r="K22" s="11"/>
    </row>
    <row r="23" spans="2:11" x14ac:dyDescent="0.25">
      <c r="B23" s="22">
        <v>7</v>
      </c>
      <c r="C23" s="10"/>
      <c r="D23" s="10"/>
      <c r="E23" s="67"/>
      <c r="F23" s="10"/>
      <c r="G23" s="10"/>
      <c r="H23" s="81"/>
      <c r="I23" s="82"/>
      <c r="J23" s="77"/>
      <c r="K23" s="11"/>
    </row>
    <row r="24" spans="2:11" x14ac:dyDescent="0.25">
      <c r="B24" s="22">
        <v>8</v>
      </c>
      <c r="C24" s="10"/>
      <c r="D24" s="10"/>
      <c r="E24" s="67"/>
      <c r="F24" s="10"/>
      <c r="G24" s="10"/>
      <c r="H24" s="81"/>
      <c r="I24" s="82"/>
      <c r="J24" s="77"/>
      <c r="K24" s="11"/>
    </row>
    <row r="25" spans="2:11" x14ac:dyDescent="0.25">
      <c r="B25" s="22">
        <v>9</v>
      </c>
      <c r="C25" s="10"/>
      <c r="D25" s="10"/>
      <c r="E25" s="67"/>
      <c r="F25" s="10"/>
      <c r="G25" s="10"/>
      <c r="H25" s="81"/>
      <c r="I25" s="82"/>
      <c r="J25" s="77"/>
      <c r="K25" s="11"/>
    </row>
    <row r="26" spans="2:11" x14ac:dyDescent="0.25">
      <c r="B26" s="22">
        <v>10</v>
      </c>
      <c r="C26" s="10"/>
      <c r="D26" s="10"/>
      <c r="E26" s="67"/>
      <c r="F26" s="10"/>
      <c r="G26" s="10"/>
      <c r="H26" s="81"/>
      <c r="I26" s="82"/>
      <c r="J26" s="77"/>
      <c r="K26" s="11"/>
    </row>
    <row r="27" spans="2:11" x14ac:dyDescent="0.25">
      <c r="B27" s="22">
        <v>11</v>
      </c>
      <c r="C27" s="10"/>
      <c r="D27" s="10"/>
      <c r="E27" s="67"/>
      <c r="F27" s="10"/>
      <c r="G27" s="10"/>
      <c r="H27" s="81"/>
      <c r="I27" s="82"/>
      <c r="J27" s="77"/>
      <c r="K27" s="11"/>
    </row>
    <row r="28" spans="2:11" x14ac:dyDescent="0.25">
      <c r="B28" s="22">
        <v>12</v>
      </c>
      <c r="C28" s="10"/>
      <c r="D28" s="10"/>
      <c r="E28" s="67"/>
      <c r="F28" s="10"/>
      <c r="G28" s="10"/>
      <c r="H28" s="81"/>
      <c r="I28" s="82"/>
      <c r="J28" s="77"/>
      <c r="K28" s="11"/>
    </row>
    <row r="29" spans="2:11" x14ac:dyDescent="0.25">
      <c r="B29" s="22">
        <v>13</v>
      </c>
      <c r="C29" s="10"/>
      <c r="D29" s="10"/>
      <c r="E29" s="67"/>
      <c r="F29" s="10"/>
      <c r="G29" s="10"/>
      <c r="H29" s="81"/>
      <c r="I29" s="82"/>
      <c r="J29" s="77"/>
      <c r="K29" s="11"/>
    </row>
    <row r="30" spans="2:11" x14ac:dyDescent="0.25">
      <c r="B30" s="22">
        <v>14</v>
      </c>
      <c r="C30" s="10"/>
      <c r="D30" s="10"/>
      <c r="E30" s="67"/>
      <c r="F30" s="10"/>
      <c r="G30" s="10"/>
      <c r="H30" s="81"/>
      <c r="I30" s="82"/>
      <c r="J30" s="77"/>
      <c r="K30" s="11"/>
    </row>
    <row r="31" spans="2:11" x14ac:dyDescent="0.25">
      <c r="B31" s="22">
        <v>15</v>
      </c>
      <c r="C31" s="10"/>
      <c r="D31" s="10"/>
      <c r="E31" s="67"/>
      <c r="F31" s="10"/>
      <c r="G31" s="10"/>
      <c r="H31" s="81"/>
      <c r="I31" s="82"/>
      <c r="J31" s="77"/>
      <c r="K31" s="11"/>
    </row>
    <row r="32" spans="2:11" x14ac:dyDescent="0.25">
      <c r="B32" s="22">
        <v>16</v>
      </c>
      <c r="C32" s="10"/>
      <c r="D32" s="10"/>
      <c r="E32" s="67"/>
      <c r="F32" s="10"/>
      <c r="G32" s="10"/>
      <c r="H32" s="81"/>
      <c r="I32" s="82"/>
      <c r="J32" s="77"/>
      <c r="K32" s="11"/>
    </row>
    <row r="33" spans="2:11" x14ac:dyDescent="0.25">
      <c r="B33" s="22">
        <v>17</v>
      </c>
      <c r="C33" s="10"/>
      <c r="D33" s="10"/>
      <c r="E33" s="67"/>
      <c r="F33" s="10"/>
      <c r="G33" s="10"/>
      <c r="H33" s="81"/>
      <c r="I33" s="82"/>
      <c r="J33" s="77"/>
      <c r="K33" s="11"/>
    </row>
    <row r="34" spans="2:11" x14ac:dyDescent="0.25">
      <c r="B34" s="22">
        <v>18</v>
      </c>
      <c r="C34" s="10"/>
      <c r="D34" s="10"/>
      <c r="E34" s="67"/>
      <c r="F34" s="10"/>
      <c r="G34" s="10"/>
      <c r="H34" s="81"/>
      <c r="I34" s="82"/>
      <c r="J34" s="77"/>
      <c r="K34" s="11"/>
    </row>
    <row r="35" spans="2:11" x14ac:dyDescent="0.25">
      <c r="B35" s="22">
        <v>19</v>
      </c>
      <c r="C35" s="10"/>
      <c r="D35" s="10"/>
      <c r="E35" s="67"/>
      <c r="F35" s="10"/>
      <c r="G35" s="10"/>
      <c r="H35" s="81"/>
      <c r="I35" s="82"/>
      <c r="J35" s="77"/>
      <c r="K35" s="11"/>
    </row>
    <row r="36" spans="2:11" ht="15.75" thickBot="1" x14ac:dyDescent="0.3">
      <c r="B36" s="23">
        <v>20</v>
      </c>
      <c r="C36" s="12"/>
      <c r="D36" s="16"/>
      <c r="E36" s="68"/>
      <c r="F36" s="13"/>
      <c r="G36" s="13"/>
      <c r="H36" s="83"/>
      <c r="I36" s="84"/>
      <c r="J36" s="78"/>
      <c r="K36" s="14"/>
    </row>
    <row r="38" spans="2:11" x14ac:dyDescent="0.25">
      <c r="B38" s="109" t="s">
        <v>57</v>
      </c>
      <c r="C38" s="109"/>
      <c r="D38" s="109"/>
      <c r="E38" s="109"/>
    </row>
    <row r="39" spans="2:11" x14ac:dyDescent="0.25">
      <c r="B39" s="109" t="s">
        <v>34</v>
      </c>
      <c r="C39" s="109"/>
      <c r="D39" s="109"/>
      <c r="E39" s="109"/>
    </row>
    <row r="41" spans="2:11" ht="15.75" thickBot="1" x14ac:dyDescent="0.3">
      <c r="C41" t="s">
        <v>47</v>
      </c>
      <c r="F41" t="s">
        <v>47</v>
      </c>
    </row>
    <row r="42" spans="2:11" ht="45.75" customHeight="1" thickBot="1" x14ac:dyDescent="0.3">
      <c r="B42" s="50" t="s">
        <v>46</v>
      </c>
      <c r="C42" s="75"/>
      <c r="E42" s="50" t="s">
        <v>35</v>
      </c>
      <c r="F42" s="110"/>
      <c r="G42" s="111"/>
      <c r="H42" s="112"/>
      <c r="K42" t="s">
        <v>49</v>
      </c>
    </row>
    <row r="49" spans="2:10" x14ac:dyDescent="0.25">
      <c r="J49" s="54"/>
    </row>
    <row r="53" spans="2:10" ht="15.75" thickBot="1" x14ac:dyDescent="0.3"/>
    <row r="54" spans="2:10" ht="34.5" thickBot="1" x14ac:dyDescent="0.3">
      <c r="B54" s="107" t="s">
        <v>54</v>
      </c>
      <c r="C54" s="107"/>
      <c r="D54" s="64">
        <v>2025</v>
      </c>
    </row>
    <row r="55" spans="2:10" ht="19.5" thickBot="1" x14ac:dyDescent="0.3">
      <c r="B55" s="95" t="s">
        <v>50</v>
      </c>
      <c r="C55" s="96"/>
      <c r="D55" s="96"/>
      <c r="E55" s="121">
        <v>45777</v>
      </c>
      <c r="F55" s="24" t="s">
        <v>41</v>
      </c>
      <c r="G55" s="53">
        <f ca="1">IF(F81&lt;$E$55,20,"NU")</f>
        <v>20</v>
      </c>
      <c r="H55" s="25" t="s">
        <v>42</v>
      </c>
    </row>
    <row r="56" spans="2:10" ht="19.5" thickBot="1" x14ac:dyDescent="0.35">
      <c r="B56" s="123"/>
      <c r="C56" s="94"/>
      <c r="D56" s="94"/>
      <c r="E56" s="94"/>
      <c r="F56" s="26"/>
      <c r="G56" s="27"/>
    </row>
    <row r="57" spans="2:10" ht="15.75" thickBot="1" x14ac:dyDescent="0.3">
      <c r="B57" s="28" t="s">
        <v>0</v>
      </c>
      <c r="C57" s="115" t="s">
        <v>8</v>
      </c>
      <c r="D57" s="116"/>
      <c r="E57" s="29" t="s">
        <v>15</v>
      </c>
      <c r="F57" s="30" t="s">
        <v>11</v>
      </c>
      <c r="G57" s="30" t="s">
        <v>10</v>
      </c>
      <c r="J57" t="s">
        <v>56</v>
      </c>
    </row>
    <row r="58" spans="2:10" ht="30.75" customHeight="1" thickBot="1" x14ac:dyDescent="0.3">
      <c r="B58" s="31">
        <v>1</v>
      </c>
      <c r="C58" s="117" t="s">
        <v>51</v>
      </c>
      <c r="D58" s="118"/>
      <c r="E58" s="32">
        <v>750</v>
      </c>
      <c r="F58" s="1"/>
      <c r="G58" s="33">
        <f ca="1">IF(D54=C5, J58*50/100, J58)</f>
        <v>0</v>
      </c>
      <c r="J58" s="65">
        <f ca="1">IF(G55=20,E58*F58*80/100,E58)</f>
        <v>0</v>
      </c>
    </row>
    <row r="59" spans="2:10" ht="31.5" customHeight="1" thickBot="1" x14ac:dyDescent="0.3">
      <c r="B59" s="34">
        <v>2</v>
      </c>
      <c r="C59" s="89" t="s">
        <v>52</v>
      </c>
      <c r="D59" s="88"/>
      <c r="E59" s="35">
        <v>400</v>
      </c>
      <c r="F59" s="2"/>
      <c r="G59" s="33">
        <f ca="1">IF(D54=C5,J59*50/100,J59)</f>
        <v>0</v>
      </c>
      <c r="J59" s="65">
        <f ca="1">IF(G55=20,E59*F59*80/100,E59)</f>
        <v>0</v>
      </c>
    </row>
    <row r="60" spans="2:10" ht="30.75" customHeight="1" thickBot="1" x14ac:dyDescent="0.3">
      <c r="B60" s="34">
        <v>3</v>
      </c>
      <c r="C60" s="119" t="s">
        <v>20</v>
      </c>
      <c r="D60" s="120"/>
      <c r="E60" s="36">
        <v>150</v>
      </c>
      <c r="F60" s="3"/>
      <c r="G60" s="33">
        <f ca="1">IF(D54=C5,J60*50/100,J60)</f>
        <v>0</v>
      </c>
      <c r="J60" s="65">
        <f ca="1">IF(G55=20,E60*F60*80/100,E60)</f>
        <v>0</v>
      </c>
    </row>
    <row r="61" spans="2:10" ht="30.75" customHeight="1" thickBot="1" x14ac:dyDescent="0.3">
      <c r="B61" s="34">
        <v>4</v>
      </c>
      <c r="C61" s="87" t="s">
        <v>21</v>
      </c>
      <c r="D61" s="88"/>
      <c r="E61" s="32">
        <v>750</v>
      </c>
      <c r="F61" s="4"/>
      <c r="G61" s="33">
        <f ca="1">IF(D54=C5,J61*50/100,J61)</f>
        <v>0</v>
      </c>
      <c r="J61" s="65">
        <f ca="1">IF(G55=20,E61*F61*80/100,E61)</f>
        <v>0</v>
      </c>
    </row>
    <row r="62" spans="2:10" ht="15.75" thickBot="1" x14ac:dyDescent="0.3">
      <c r="B62" s="37">
        <v>5</v>
      </c>
      <c r="C62" s="91" t="s">
        <v>1</v>
      </c>
      <c r="D62" s="92"/>
      <c r="E62" s="36">
        <v>90</v>
      </c>
      <c r="F62" s="3"/>
      <c r="G62" s="33">
        <f t="shared" ref="G62:G67" ca="1" si="0">J62</f>
        <v>0</v>
      </c>
      <c r="J62" s="65">
        <f ca="1">IF(G55=20,E62*F62*80/100,E62)</f>
        <v>0</v>
      </c>
    </row>
    <row r="63" spans="2:10" ht="15.75" thickBot="1" x14ac:dyDescent="0.3">
      <c r="B63" s="37">
        <v>6</v>
      </c>
      <c r="C63" s="89" t="s">
        <v>22</v>
      </c>
      <c r="D63" s="88"/>
      <c r="E63" s="36">
        <v>40</v>
      </c>
      <c r="F63" s="3"/>
      <c r="G63" s="33">
        <f t="shared" ca="1" si="0"/>
        <v>0</v>
      </c>
      <c r="H63" s="98" t="s">
        <v>64</v>
      </c>
      <c r="I63" s="99"/>
      <c r="J63" s="65">
        <f ca="1">IF(G55=20,E63*F63*80/100,E63)</f>
        <v>0</v>
      </c>
    </row>
    <row r="64" spans="2:10" ht="15.75" thickBot="1" x14ac:dyDescent="0.3">
      <c r="B64" s="37">
        <v>7</v>
      </c>
      <c r="C64" s="90" t="s">
        <v>2</v>
      </c>
      <c r="D64" s="88"/>
      <c r="E64" s="36">
        <v>90</v>
      </c>
      <c r="F64" s="3"/>
      <c r="G64" s="33">
        <f t="shared" ca="1" si="0"/>
        <v>0</v>
      </c>
      <c r="J64" s="65">
        <f ca="1">IF(G55=20,E64*F64*80/100,E64)</f>
        <v>0</v>
      </c>
    </row>
    <row r="65" spans="2:10" ht="15.75" thickBot="1" x14ac:dyDescent="0.3">
      <c r="B65" s="37">
        <v>8</v>
      </c>
      <c r="C65" s="90" t="s">
        <v>12</v>
      </c>
      <c r="D65" s="88"/>
      <c r="E65" s="36">
        <v>750</v>
      </c>
      <c r="F65" s="3"/>
      <c r="G65" s="33">
        <f t="shared" ca="1" si="0"/>
        <v>0</v>
      </c>
      <c r="J65" s="65">
        <f ca="1">IF(G55=20,E65*F65*80/100,E65)</f>
        <v>0</v>
      </c>
    </row>
    <row r="66" spans="2:10" ht="15.75" thickBot="1" x14ac:dyDescent="0.3">
      <c r="B66" s="37">
        <v>9</v>
      </c>
      <c r="C66" s="90" t="s">
        <v>13</v>
      </c>
      <c r="D66" s="88"/>
      <c r="E66" s="36">
        <v>350</v>
      </c>
      <c r="F66" s="5"/>
      <c r="G66" s="33">
        <f t="shared" ca="1" si="0"/>
        <v>0</v>
      </c>
      <c r="J66" s="65">
        <f ca="1">IF(G55=20,E66*F66*80/100,E66)</f>
        <v>0</v>
      </c>
    </row>
    <row r="67" spans="2:10" ht="15.75" thickBot="1" x14ac:dyDescent="0.3">
      <c r="B67" s="37">
        <v>10</v>
      </c>
      <c r="C67" s="91" t="s">
        <v>3</v>
      </c>
      <c r="D67" s="92"/>
      <c r="E67" s="38">
        <v>60</v>
      </c>
      <c r="F67" s="6"/>
      <c r="G67" s="33">
        <f t="shared" si="0"/>
        <v>0</v>
      </c>
      <c r="J67" s="65">
        <f>F67*E67</f>
        <v>0</v>
      </c>
    </row>
    <row r="68" spans="2:10" ht="30.75" customHeight="1" thickBot="1" x14ac:dyDescent="0.3">
      <c r="B68" s="34">
        <v>11</v>
      </c>
      <c r="C68" s="87" t="s">
        <v>16</v>
      </c>
      <c r="D68" s="88"/>
      <c r="E68" s="32">
        <v>70</v>
      </c>
      <c r="F68" s="21"/>
      <c r="G68" s="33">
        <f t="shared" ref="G68:G78" si="1">E68*F68</f>
        <v>0</v>
      </c>
    </row>
    <row r="69" spans="2:10" ht="30.75" customHeight="1" thickBot="1" x14ac:dyDescent="0.3">
      <c r="B69" s="34">
        <v>12</v>
      </c>
      <c r="C69" s="87" t="s">
        <v>17</v>
      </c>
      <c r="D69" s="88"/>
      <c r="E69" s="39">
        <v>150</v>
      </c>
      <c r="F69" s="47"/>
      <c r="G69" s="33">
        <f t="shared" si="1"/>
        <v>0</v>
      </c>
    </row>
    <row r="70" spans="2:10" ht="30.75" customHeight="1" thickBot="1" x14ac:dyDescent="0.3">
      <c r="B70" s="34">
        <v>13</v>
      </c>
      <c r="C70" s="87" t="s">
        <v>18</v>
      </c>
      <c r="D70" s="88"/>
      <c r="E70" s="35">
        <v>40</v>
      </c>
      <c r="F70" s="48"/>
      <c r="G70" s="33">
        <f t="shared" si="1"/>
        <v>0</v>
      </c>
    </row>
    <row r="71" spans="2:10" ht="30.75" customHeight="1" thickBot="1" x14ac:dyDescent="0.3">
      <c r="B71" s="34">
        <v>14</v>
      </c>
      <c r="C71" s="87" t="s">
        <v>19</v>
      </c>
      <c r="D71" s="88"/>
      <c r="E71" s="39">
        <v>80</v>
      </c>
      <c r="F71" s="47"/>
      <c r="G71" s="33">
        <f t="shared" si="1"/>
        <v>0</v>
      </c>
    </row>
    <row r="72" spans="2:10" ht="30.75" customHeight="1" thickBot="1" x14ac:dyDescent="0.3">
      <c r="B72" s="37">
        <v>15</v>
      </c>
      <c r="C72" s="113" t="s">
        <v>44</v>
      </c>
      <c r="D72" s="88"/>
      <c r="E72" s="40">
        <v>0.5</v>
      </c>
      <c r="F72" s="47"/>
      <c r="G72" s="33">
        <f t="shared" si="1"/>
        <v>0</v>
      </c>
    </row>
    <row r="73" spans="2:10" ht="30.75" customHeight="1" thickBot="1" x14ac:dyDescent="0.3">
      <c r="B73" s="41">
        <v>16</v>
      </c>
      <c r="C73" s="114" t="s">
        <v>43</v>
      </c>
      <c r="D73" s="88"/>
      <c r="E73" s="40">
        <v>0.5</v>
      </c>
      <c r="F73" s="47"/>
      <c r="G73" s="33">
        <f t="shared" si="1"/>
        <v>0</v>
      </c>
    </row>
    <row r="74" spans="2:10" ht="15.75" thickBot="1" x14ac:dyDescent="0.3">
      <c r="B74" s="37">
        <v>17</v>
      </c>
      <c r="C74" s="90" t="s">
        <v>4</v>
      </c>
      <c r="D74" s="88"/>
      <c r="E74" s="35">
        <v>100</v>
      </c>
      <c r="F74" s="48"/>
      <c r="G74" s="33">
        <f t="shared" si="1"/>
        <v>0</v>
      </c>
    </row>
    <row r="75" spans="2:10" ht="15.75" thickBot="1" x14ac:dyDescent="0.3">
      <c r="B75" s="37">
        <v>18</v>
      </c>
      <c r="C75" s="90" t="s">
        <v>5</v>
      </c>
      <c r="D75" s="88"/>
      <c r="E75" s="36">
        <v>70</v>
      </c>
      <c r="F75" s="48"/>
      <c r="G75" s="33">
        <f t="shared" si="1"/>
        <v>0</v>
      </c>
    </row>
    <row r="76" spans="2:10" ht="15.75" thickBot="1" x14ac:dyDescent="0.3">
      <c r="B76" s="37">
        <v>19</v>
      </c>
      <c r="C76" s="90" t="s">
        <v>6</v>
      </c>
      <c r="D76" s="88"/>
      <c r="E76" s="36">
        <v>600</v>
      </c>
      <c r="F76" s="48"/>
      <c r="G76" s="33">
        <f t="shared" si="1"/>
        <v>0</v>
      </c>
    </row>
    <row r="77" spans="2:10" ht="15.75" thickBot="1" x14ac:dyDescent="0.3">
      <c r="B77" s="37">
        <v>20</v>
      </c>
      <c r="C77" s="90" t="s">
        <v>7</v>
      </c>
      <c r="D77" s="104"/>
      <c r="E77" s="35">
        <v>500</v>
      </c>
      <c r="F77" s="48"/>
      <c r="G77" s="33">
        <f t="shared" si="1"/>
        <v>0</v>
      </c>
    </row>
    <row r="78" spans="2:10" ht="15.75" thickBot="1" x14ac:dyDescent="0.3">
      <c r="B78" s="42">
        <v>21</v>
      </c>
      <c r="C78" s="105" t="s">
        <v>14</v>
      </c>
      <c r="D78" s="106"/>
      <c r="E78" s="43">
        <v>300</v>
      </c>
      <c r="F78" s="23"/>
      <c r="G78" s="33">
        <f t="shared" si="1"/>
        <v>0</v>
      </c>
    </row>
    <row r="79" spans="2:10" ht="15.75" thickBot="1" x14ac:dyDescent="0.3">
      <c r="B79" s="30"/>
      <c r="C79" s="101" t="s">
        <v>9</v>
      </c>
      <c r="D79" s="102"/>
      <c r="E79" s="102"/>
      <c r="F79" s="103"/>
      <c r="G79" s="30">
        <f ca="1">SUM(G58:G78)</f>
        <v>0</v>
      </c>
    </row>
    <row r="80" spans="2:10" ht="15.75" thickBot="1" x14ac:dyDescent="0.3"/>
    <row r="81" spans="2:10" ht="45.75" thickBot="1" x14ac:dyDescent="0.3">
      <c r="B81" s="51" t="s">
        <v>38</v>
      </c>
      <c r="C81" s="85"/>
      <c r="E81" s="52" t="s">
        <v>71</v>
      </c>
      <c r="F81" s="122">
        <f ca="1">NOW()</f>
        <v>45762.4080412037</v>
      </c>
    </row>
    <row r="82" spans="2:10" ht="18.75" x14ac:dyDescent="0.3">
      <c r="B82" s="44" t="s">
        <v>39</v>
      </c>
      <c r="C82" s="45"/>
      <c r="D82" s="45"/>
      <c r="E82" s="45"/>
    </row>
    <row r="83" spans="2:10" x14ac:dyDescent="0.25">
      <c r="B83" s="97" t="s">
        <v>58</v>
      </c>
      <c r="C83" s="93"/>
      <c r="D83" s="93"/>
      <c r="E83" s="93"/>
      <c r="F83" s="93"/>
      <c r="G83" s="93"/>
    </row>
    <row r="84" spans="2:10" x14ac:dyDescent="0.25">
      <c r="B84" s="97" t="s">
        <v>70</v>
      </c>
      <c r="C84" s="97"/>
      <c r="D84" s="97"/>
      <c r="E84" s="97"/>
      <c r="F84" s="97"/>
      <c r="G84" s="97"/>
      <c r="H84" s="97"/>
      <c r="I84" s="97"/>
      <c r="J84" s="97"/>
    </row>
    <row r="85" spans="2:10" x14ac:dyDescent="0.25">
      <c r="B85" s="97" t="s">
        <v>65</v>
      </c>
      <c r="C85" s="97"/>
      <c r="D85" s="97"/>
      <c r="E85" s="97"/>
      <c r="F85" s="97"/>
      <c r="G85" s="97"/>
    </row>
    <row r="86" spans="2:10" x14ac:dyDescent="0.25">
      <c r="B86" s="93" t="s">
        <v>59</v>
      </c>
      <c r="C86" s="94"/>
      <c r="D86" s="94"/>
      <c r="E86" s="94"/>
      <c r="F86" s="94"/>
      <c r="G86" s="94"/>
    </row>
    <row r="87" spans="2:10" ht="15" customHeight="1" x14ac:dyDescent="0.25">
      <c r="B87" s="93" t="s">
        <v>60</v>
      </c>
      <c r="C87" s="93"/>
      <c r="D87" s="93"/>
      <c r="E87" s="93"/>
      <c r="F87" s="93"/>
      <c r="G87" s="93"/>
      <c r="H87" s="93"/>
      <c r="I87" s="93"/>
      <c r="J87" s="93"/>
    </row>
    <row r="88" spans="2:10" ht="15" customHeight="1" x14ac:dyDescent="0.25">
      <c r="B88" s="97" t="s">
        <v>61</v>
      </c>
      <c r="C88" s="97"/>
      <c r="D88" s="97"/>
      <c r="E88" s="97"/>
      <c r="F88" s="97"/>
      <c r="G88" s="97"/>
      <c r="H88" s="97"/>
      <c r="I88" s="97"/>
      <c r="J88" s="97"/>
    </row>
    <row r="89" spans="2:10" ht="31.5" customHeight="1" x14ac:dyDescent="0.25">
      <c r="B89" s="97" t="s">
        <v>62</v>
      </c>
      <c r="C89" s="97"/>
      <c r="D89" s="97"/>
      <c r="E89" s="97"/>
      <c r="F89" s="97"/>
      <c r="G89" s="97"/>
      <c r="H89" s="97"/>
      <c r="I89" s="97"/>
      <c r="J89" s="97"/>
    </row>
    <row r="90" spans="2:10" ht="16.5" customHeight="1" x14ac:dyDescent="0.25">
      <c r="B90" s="100" t="s">
        <v>63</v>
      </c>
      <c r="C90" s="100"/>
      <c r="D90" s="100"/>
      <c r="E90" s="100"/>
      <c r="F90" s="100"/>
      <c r="G90" s="100"/>
      <c r="H90" s="100"/>
      <c r="I90" s="100"/>
    </row>
    <row r="91" spans="2:10" x14ac:dyDescent="0.25">
      <c r="B91" s="45"/>
      <c r="C91" s="45"/>
      <c r="D91" s="45"/>
      <c r="E91" s="86" t="s">
        <v>68</v>
      </c>
      <c r="F91" t="s">
        <v>69</v>
      </c>
    </row>
    <row r="93" spans="2:10" x14ac:dyDescent="0.25">
      <c r="B93" s="45"/>
      <c r="C93" s="46"/>
      <c r="D93" s="46"/>
      <c r="E93" s="45"/>
    </row>
  </sheetData>
  <sheetProtection algorithmName="SHA-512" hashValue="AsP0gi3O2E05Easgdykx5KjjMuhgPR9KOSrhxBx7i/YWiabZXN26Fi0/kyJ+DePiFLIfA7ALrktYFnc6IX3UIw==" saltValue="6/EbTzLMlhoQHe1X79AiHQ==" spinCount="100000" sheet="1" objects="1" scenarios="1"/>
  <mergeCells count="39">
    <mergeCell ref="B54:C54"/>
    <mergeCell ref="B12:C12"/>
    <mergeCell ref="B38:E38"/>
    <mergeCell ref="B39:E39"/>
    <mergeCell ref="B84:J84"/>
    <mergeCell ref="F42:H42"/>
    <mergeCell ref="C71:D71"/>
    <mergeCell ref="C72:D72"/>
    <mergeCell ref="C73:D73"/>
    <mergeCell ref="C74:D74"/>
    <mergeCell ref="C57:D57"/>
    <mergeCell ref="C58:D58"/>
    <mergeCell ref="C59:D59"/>
    <mergeCell ref="C60:D60"/>
    <mergeCell ref="C61:D61"/>
    <mergeCell ref="C62:D62"/>
    <mergeCell ref="B86:G86"/>
    <mergeCell ref="B55:D55"/>
    <mergeCell ref="B85:G85"/>
    <mergeCell ref="H63:I63"/>
    <mergeCell ref="B90:I90"/>
    <mergeCell ref="B88:J88"/>
    <mergeCell ref="B87:J87"/>
    <mergeCell ref="B89:J89"/>
    <mergeCell ref="B56:E56"/>
    <mergeCell ref="C79:F79"/>
    <mergeCell ref="B83:G83"/>
    <mergeCell ref="C75:D75"/>
    <mergeCell ref="C76:D76"/>
    <mergeCell ref="C77:D77"/>
    <mergeCell ref="C78:D78"/>
    <mergeCell ref="C70:D70"/>
    <mergeCell ref="C68:D68"/>
    <mergeCell ref="C69:D69"/>
    <mergeCell ref="C63:D63"/>
    <mergeCell ref="C64:D64"/>
    <mergeCell ref="C65:D65"/>
    <mergeCell ref="C66:D66"/>
    <mergeCell ref="C67:D67"/>
  </mergeCells>
  <pageMargins left="0.7" right="0.7" top="0.75" bottom="0.75" header="0.3" footer="0.3"/>
  <pageSetup scale="58" fitToHeight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Ioana Dumitru</cp:lastModifiedBy>
  <cp:lastPrinted>2025-04-15T05:24:57Z</cp:lastPrinted>
  <dcterms:created xsi:type="dcterms:W3CDTF">2018-12-21T13:52:57Z</dcterms:created>
  <dcterms:modified xsi:type="dcterms:W3CDTF">2025-04-15T07:46:00Z</dcterms:modified>
</cp:coreProperties>
</file>